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SCHEDULE JUN 2021\"/>
    </mc:Choice>
  </mc:AlternateContent>
  <xr:revisionPtr revIDLastSave="0" documentId="13_ncr:1_{59D40129-1E24-437D-9A0E-FCF9FDD3B2B7}" xr6:coauthVersionLast="45" xr6:coauthVersionMax="45" xr10:uidLastSave="{00000000-0000-0000-0000-000000000000}"/>
  <bookViews>
    <workbookView xWindow="-120" yWindow="-120" windowWidth="29040" windowHeight="15840" tabRatio="912" activeTab="2" xr2:uid="{00000000-000D-0000-FFFF-FFFF00000000}"/>
  </bookViews>
  <sheets>
    <sheet name="MENU" sheetId="35" r:id="rId1"/>
    <sheet name="AEU7-EU &amp; MED DIRECT-TCTT" sheetId="111" r:id="rId2"/>
    <sheet name="AEW6-MED DIRECT-CMIT" sheetId="116" r:id="rId3"/>
    <sheet name="NORTH EUROPE via SIN" sheetId="114" r:id="rId4"/>
    <sheet name="MED-ADRIATIC SEA-BLACK SEA" sheetId="115" r:id="rId5"/>
    <sheet name="EU via ROT&amp;HAM" sheetId="109" r:id="rId6"/>
    <sheet name="MED non base port" sheetId="113" r:id="rId7"/>
    <sheet name="FEEDER" sheetId="112" r:id="rId8"/>
  </sheets>
  <definedNames>
    <definedName name="_xlnm._FilterDatabase" localSheetId="4" hidden="1">'MED-ADRIATIC SEA-BLACK SEA'!$A$6:$I$7</definedName>
    <definedName name="_xlnm._FilterDatabase" localSheetId="0" hidden="1">MENU!#REF!</definedName>
    <definedName name="_xlnm._FilterDatabase" localSheetId="3" hidden="1">'NORTH EUROPE via SIN'!$A$6:$P$7</definedName>
  </definedNames>
  <calcPr calcId="181029"/>
</workbook>
</file>

<file path=xl/calcChain.xml><?xml version="1.0" encoding="utf-8"?>
<calcChain xmlns="http://schemas.openxmlformats.org/spreadsheetml/2006/main">
  <c r="I10" i="115" l="1"/>
  <c r="I13" i="115"/>
  <c r="F24" i="115"/>
  <c r="F19" i="115"/>
  <c r="F14" i="115"/>
  <c r="F9" i="115"/>
  <c r="I14" i="114" l="1"/>
  <c r="F24" i="114"/>
  <c r="F19" i="114"/>
  <c r="F14" i="114"/>
  <c r="F9" i="114"/>
  <c r="D24" i="114"/>
  <c r="D19" i="114"/>
  <c r="D13" i="116"/>
  <c r="D12" i="116"/>
  <c r="H14" i="111"/>
  <c r="G14" i="111"/>
  <c r="F14" i="111"/>
  <c r="E14" i="111"/>
  <c r="D14" i="111"/>
  <c r="H13" i="111"/>
  <c r="G13" i="111"/>
  <c r="F13" i="111"/>
  <c r="E13" i="111"/>
  <c r="D13" i="111"/>
  <c r="I16" i="115" l="1"/>
  <c r="I14" i="115"/>
  <c r="I19" i="115" s="1"/>
  <c r="I22" i="115" l="1"/>
  <c r="F16" i="115" l="1"/>
  <c r="F15" i="115"/>
  <c r="F11" i="115"/>
  <c r="F10" i="115"/>
  <c r="F21" i="115" l="1"/>
  <c r="F26" i="115"/>
  <c r="F20" i="115"/>
  <c r="F25" i="115"/>
  <c r="F11" i="114" l="1"/>
  <c r="F10" i="114"/>
  <c r="D12" i="111"/>
  <c r="H25" i="115" l="1"/>
  <c r="G25" i="115"/>
  <c r="H20" i="115"/>
  <c r="G20" i="115"/>
  <c r="H15" i="115"/>
  <c r="G15" i="115"/>
  <c r="H10" i="115"/>
  <c r="G10" i="115"/>
  <c r="R11" i="114"/>
  <c r="G12" i="111"/>
  <c r="H12" i="111" l="1"/>
  <c r="E12" i="111"/>
  <c r="F12" i="111"/>
  <c r="L10" i="114" l="1"/>
  <c r="J10" i="114"/>
  <c r="Q10" i="114"/>
  <c r="S10" i="114"/>
  <c r="K8" i="115" l="1"/>
  <c r="L8" i="115"/>
  <c r="J10" i="115"/>
  <c r="K11" i="115"/>
  <c r="J12" i="115"/>
  <c r="L12" i="115"/>
  <c r="L13" i="115"/>
  <c r="I24" i="115"/>
  <c r="I15" i="115"/>
  <c r="I20" i="115" s="1"/>
  <c r="I21" i="115"/>
  <c r="I26" i="115" s="1"/>
  <c r="L17" i="115"/>
  <c r="J15" i="115" l="1"/>
  <c r="K13" i="115"/>
  <c r="K16" i="115"/>
  <c r="K21" i="115"/>
  <c r="U19" i="115"/>
  <c r="V19" i="115"/>
  <c r="T19" i="115"/>
  <c r="R19" i="115"/>
  <c r="S19" i="115"/>
  <c r="J17" i="115"/>
  <c r="J20" i="115"/>
  <c r="I25" i="115"/>
  <c r="I18" i="115"/>
  <c r="K26" i="115" l="1"/>
  <c r="J22" i="115"/>
  <c r="L22" i="115"/>
  <c r="J25" i="115"/>
  <c r="K18" i="115"/>
  <c r="L18" i="115"/>
  <c r="I23" i="115"/>
  <c r="K23" i="115" l="1"/>
  <c r="L23" i="115"/>
  <c r="L27" i="115"/>
  <c r="J27" i="115"/>
  <c r="R14" i="115"/>
  <c r="Q19" i="115" l="1"/>
  <c r="V9" i="115" l="1"/>
  <c r="U9" i="115"/>
  <c r="T9" i="115"/>
  <c r="S9" i="115"/>
  <c r="Q9" i="115"/>
  <c r="R9" i="115"/>
  <c r="V14" i="115" l="1"/>
  <c r="U14" i="115"/>
  <c r="T14" i="115" l="1"/>
  <c r="Y11" i="115" l="1"/>
  <c r="W11" i="115"/>
  <c r="J12" i="114"/>
  <c r="J11" i="114"/>
  <c r="K11" i="114"/>
  <c r="O12" i="115" l="1"/>
  <c r="N12" i="115"/>
  <c r="M12" i="115"/>
  <c r="X11" i="115"/>
  <c r="P8" i="115"/>
  <c r="N8" i="115"/>
  <c r="M8" i="115"/>
  <c r="O17" i="115" l="1"/>
  <c r="S14" i="115"/>
  <c r="Q14" i="115"/>
  <c r="X16" i="115"/>
  <c r="W16" i="115"/>
  <c r="Y16" i="115"/>
  <c r="M13" i="115"/>
  <c r="P13" i="115"/>
  <c r="M18" i="115"/>
  <c r="N13" i="115"/>
  <c r="M17" i="115"/>
  <c r="N17" i="115"/>
  <c r="P18" i="115" l="1"/>
  <c r="S24" i="115"/>
  <c r="V24" i="115"/>
  <c r="R24" i="115"/>
  <c r="U24" i="115"/>
  <c r="Q24" i="115"/>
  <c r="T24" i="115"/>
  <c r="N18" i="115"/>
  <c r="Y21" i="115"/>
  <c r="W21" i="115"/>
  <c r="O22" i="115"/>
  <c r="M22" i="115"/>
  <c r="N22" i="115"/>
  <c r="X21" i="115"/>
  <c r="P23" i="115"/>
  <c r="N23" i="115"/>
  <c r="M23" i="115"/>
  <c r="Y26" i="115" l="1"/>
  <c r="W26" i="115"/>
  <c r="X26" i="115"/>
  <c r="O27" i="115"/>
  <c r="M27" i="115"/>
  <c r="N27" i="115"/>
  <c r="D16" i="114" l="1"/>
  <c r="D21" i="114" s="1"/>
  <c r="I16" i="114"/>
  <c r="D15" i="114"/>
  <c r="F15" i="114" s="1"/>
  <c r="I15" i="114"/>
  <c r="I19" i="114"/>
  <c r="I13" i="114"/>
  <c r="K12" i="114"/>
  <c r="L12" i="114"/>
  <c r="T11" i="114"/>
  <c r="K9" i="114"/>
  <c r="L9" i="114"/>
  <c r="J9" i="114"/>
  <c r="P8" i="114"/>
  <c r="O8" i="114"/>
  <c r="N8" i="114"/>
  <c r="M8" i="114"/>
  <c r="L15" i="114" l="1"/>
  <c r="J15" i="114"/>
  <c r="S15" i="114"/>
  <c r="Q15" i="114"/>
  <c r="J16" i="114"/>
  <c r="K16" i="114"/>
  <c r="R16" i="114"/>
  <c r="O13" i="114"/>
  <c r="M13" i="114"/>
  <c r="I18" i="114"/>
  <c r="I20" i="114"/>
  <c r="J17" i="114"/>
  <c r="J14" i="114"/>
  <c r="L14" i="114"/>
  <c r="K14" i="114"/>
  <c r="K17" i="114"/>
  <c r="F16" i="114"/>
  <c r="F21" i="114"/>
  <c r="D26" i="114"/>
  <c r="L19" i="114"/>
  <c r="J19" i="114"/>
  <c r="I24" i="114"/>
  <c r="K19" i="114"/>
  <c r="T16" i="114"/>
  <c r="L17" i="114"/>
  <c r="I21" i="114"/>
  <c r="N13" i="114"/>
  <c r="D20" i="114"/>
  <c r="P13" i="114"/>
  <c r="I25" i="114" l="1"/>
  <c r="L20" i="114"/>
  <c r="J20" i="114"/>
  <c r="S20" i="114"/>
  <c r="Q20" i="114"/>
  <c r="J22" i="114"/>
  <c r="I27" i="114"/>
  <c r="J27" i="114" s="1"/>
  <c r="L22" i="114"/>
  <c r="K22" i="114"/>
  <c r="J21" i="114"/>
  <c r="K21" i="114"/>
  <c r="R21" i="114"/>
  <c r="F26" i="114"/>
  <c r="F20" i="114"/>
  <c r="D25" i="114"/>
  <c r="O18" i="114"/>
  <c r="N18" i="114"/>
  <c r="I23" i="114"/>
  <c r="P18" i="114"/>
  <c r="M18" i="114"/>
  <c r="T21" i="114"/>
  <c r="I26" i="114"/>
  <c r="L24" i="114"/>
  <c r="J24" i="114"/>
  <c r="K24" i="114"/>
  <c r="L25" i="114" l="1"/>
  <c r="J25" i="114"/>
  <c r="S25" i="114"/>
  <c r="Q25" i="114"/>
  <c r="L27" i="114"/>
  <c r="K27" i="114"/>
  <c r="K26" i="114"/>
  <c r="R26" i="114"/>
  <c r="J26" i="114"/>
  <c r="T26" i="114"/>
  <c r="F25" i="114"/>
  <c r="O23" i="114"/>
  <c r="N23" i="114"/>
  <c r="M23" i="114"/>
  <c r="P23" i="1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guxd/Gu XiaoDan(ETD)</author>
  </authors>
  <commentList>
    <comment ref="B92" authorId="0" shapeId="0" xr:uid="{00000000-0006-0000-0400-000001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 xr:uid="{00000000-0006-0000-0400-000002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 xr:uid="{00000000-0006-0000-0400-000003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 xr:uid="{00000000-0006-0000-0400-000004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 xr:uid="{00000000-0006-0000-0400-000005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 xr:uid="{00000000-0006-0000-0400-000006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 xr:uid="{00000000-0006-0000-0400-000007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<sst xmlns="http://schemas.openxmlformats.org/spreadsheetml/2006/main" count="1753" uniqueCount="502">
  <si>
    <t>ETA</t>
  </si>
  <si>
    <t>FOS</t>
  </si>
  <si>
    <t xml:space="preserve">ABOVE SAILING SCHEDULE IS SUBJECT TO CHANGE WITH /WITHOUT PRIOR NOTICE </t>
  </si>
  <si>
    <t>ROTTERDAM</t>
  </si>
  <si>
    <t>FELIXSTOWE</t>
  </si>
  <si>
    <t>HAMBURG</t>
  </si>
  <si>
    <t xml:space="preserve">ANTWERP </t>
  </si>
  <si>
    <t>CLICK HERE</t>
  </si>
  <si>
    <t>BACK TO MENU</t>
  </si>
  <si>
    <t>GENOA</t>
  </si>
  <si>
    <t>BARCELONA</t>
  </si>
  <si>
    <t>VALENCIA</t>
  </si>
  <si>
    <t>PIRAEUS</t>
  </si>
  <si>
    <t>KOPER</t>
  </si>
  <si>
    <t>ALGECIRAS</t>
  </si>
  <si>
    <t>LA SPEZIA</t>
  </si>
  <si>
    <t>Remarks for closing time:</t>
  </si>
  <si>
    <t>EUROPE SERVICE</t>
  </si>
  <si>
    <t>CY at</t>
  </si>
  <si>
    <t>via Hamburg</t>
  </si>
  <si>
    <t xml:space="preserve">via Hamburg </t>
  </si>
  <si>
    <t>via Rotterdam</t>
  </si>
  <si>
    <t>GERMANY</t>
  </si>
  <si>
    <t>SWEDEN</t>
  </si>
  <si>
    <t>NORWAY</t>
  </si>
  <si>
    <t>FINLAND</t>
  </si>
  <si>
    <t>POLAND</t>
  </si>
  <si>
    <t>RUSSIA</t>
  </si>
  <si>
    <t>PORTUGAL</t>
  </si>
  <si>
    <t>CAT LAI</t>
  </si>
  <si>
    <t>VESSEL NAME</t>
  </si>
  <si>
    <t>MON</t>
  </si>
  <si>
    <t>ODESSA</t>
  </si>
  <si>
    <t>transhipment ports</t>
  </si>
  <si>
    <t>Lisbon</t>
  </si>
  <si>
    <t xml:space="preserve">TEL : 84.8.38290000        FAX : 84.8. 39307268 </t>
  </si>
  <si>
    <t>BEIRUT</t>
  </si>
  <si>
    <t>All in US$</t>
  </si>
  <si>
    <t>TRIESTE</t>
  </si>
  <si>
    <t>EUROPE via ROTTERDAM &amp; HAMBURG</t>
  </si>
  <si>
    <t>SOUTHAMPTON</t>
  </si>
  <si>
    <t>WEBSITE: WWW.COSCON.COM</t>
  </si>
  <si>
    <t>COSCO SHIPPING LINES (VIETNAM)</t>
  </si>
  <si>
    <t xml:space="preserve">SAFI TOWER, 209 NGUYEN VAN THU STREET, DISTRICT 1, HO CHI MINH CITY </t>
  </si>
  <si>
    <t>GDANSK</t>
  </si>
  <si>
    <t>Wilhelmshaven</t>
  </si>
  <si>
    <t>AEU7</t>
  </si>
  <si>
    <t>PORT SAID (W)</t>
  </si>
  <si>
    <t>CONSTANZA</t>
  </si>
  <si>
    <t>AEM3</t>
  </si>
  <si>
    <t>RIJEKA</t>
  </si>
  <si>
    <t>VENICE</t>
  </si>
  <si>
    <t>Piraeus</t>
  </si>
  <si>
    <t>Oran</t>
  </si>
  <si>
    <t>Annaba</t>
  </si>
  <si>
    <t>Port Said</t>
  </si>
  <si>
    <t>Tripoli</t>
  </si>
  <si>
    <t>Catania</t>
  </si>
  <si>
    <t>Morocco</t>
  </si>
  <si>
    <t>Casablanca</t>
  </si>
  <si>
    <t>Marin</t>
  </si>
  <si>
    <t>MADRID CY/CY ( by rail )</t>
  </si>
  <si>
    <t>Syrian</t>
  </si>
  <si>
    <t>Georgia</t>
  </si>
  <si>
    <t>Cyprus</t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</si>
  <si>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</si>
  <si>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</si>
  <si>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</si>
  <si>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</si>
  <si>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</si>
  <si>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Benghazi</t>
  </si>
  <si>
    <t>AEU3</t>
  </si>
  <si>
    <t>AEU2</t>
  </si>
  <si>
    <t>WEST BOUND Arbitraries ex Far East via EU basic ports</t>
  </si>
  <si>
    <t>Destination :</t>
  </si>
  <si>
    <t>SWITZERLAND by barge</t>
  </si>
  <si>
    <t>Valencia</t>
  </si>
  <si>
    <t>La Spezia</t>
  </si>
  <si>
    <t>CY-CY</t>
  </si>
  <si>
    <t>SUN</t>
  </si>
  <si>
    <t>non hazardous</t>
  </si>
  <si>
    <t>AEM1</t>
  </si>
  <si>
    <t>AEM2</t>
  </si>
  <si>
    <t>AEM6</t>
  </si>
  <si>
    <t>GEM</t>
  </si>
  <si>
    <t>GEM2</t>
  </si>
  <si>
    <t>IMEX</t>
  </si>
  <si>
    <t>COUNTRY</t>
  </si>
  <si>
    <t>PORT</t>
  </si>
  <si>
    <t>TERM</t>
  </si>
  <si>
    <t>T/S TERMINAL</t>
  </si>
  <si>
    <t>Algeria</t>
  </si>
  <si>
    <t>CY-FO</t>
  </si>
  <si>
    <t>PIR01</t>
  </si>
  <si>
    <t>VLC02</t>
  </si>
  <si>
    <t>VLC01/VLC02</t>
  </si>
  <si>
    <t>Skikda</t>
  </si>
  <si>
    <t>Libya</t>
  </si>
  <si>
    <t>Misurata</t>
  </si>
  <si>
    <t>Khoms</t>
  </si>
  <si>
    <t>Bulgaria</t>
  </si>
  <si>
    <t>Varna</t>
  </si>
  <si>
    <t>Malta</t>
  </si>
  <si>
    <t>Egypt</t>
  </si>
  <si>
    <t>Damietta</t>
  </si>
  <si>
    <t>MLT01</t>
  </si>
  <si>
    <t>Alexandria ( Old Port)</t>
  </si>
  <si>
    <t>PSD01/02</t>
  </si>
  <si>
    <t>Greece</t>
  </si>
  <si>
    <t>Thessaloniki</t>
  </si>
  <si>
    <t>Italy</t>
  </si>
  <si>
    <t>Milan(by rail)</t>
  </si>
  <si>
    <t>SPE01</t>
  </si>
  <si>
    <t>Naples</t>
  </si>
  <si>
    <t>Ancona</t>
  </si>
  <si>
    <t>Venice</t>
  </si>
  <si>
    <t>Ravenna</t>
  </si>
  <si>
    <t>Barcelona</t>
  </si>
  <si>
    <t>Nouadhibou</t>
  </si>
  <si>
    <t>Nouakchott</t>
  </si>
  <si>
    <t>ALG03</t>
  </si>
  <si>
    <t>Agadir</t>
  </si>
  <si>
    <t>Russia</t>
  </si>
  <si>
    <t>Novorossiysk</t>
  </si>
  <si>
    <t>Spain</t>
  </si>
  <si>
    <t>VLC01</t>
  </si>
  <si>
    <t>Santa Cruz De Tenerife</t>
  </si>
  <si>
    <t>Las Palmas</t>
  </si>
  <si>
    <t>VLC01/02</t>
  </si>
  <si>
    <t>ZARAGOZA CY/CY (by rail )</t>
  </si>
  <si>
    <t>BCN01</t>
  </si>
  <si>
    <t>Vigo</t>
  </si>
  <si>
    <t>ALG03/04</t>
  </si>
  <si>
    <t>MELILLA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</si>
  <si>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</si>
  <si>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</si>
  <si>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</si>
  <si>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</si>
  <si>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</si>
  <si>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</si>
  <si>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</si>
  <si>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</si>
  <si>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</si>
  <si>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Poti</t>
  </si>
  <si>
    <t>IST04</t>
  </si>
  <si>
    <t>Limassol</t>
  </si>
  <si>
    <t>Constantza</t>
  </si>
  <si>
    <t>CND03</t>
  </si>
  <si>
    <t xml:space="preserve">VOYAGE 
NUMBER </t>
  </si>
  <si>
    <t>CAIMEP (TCTT)</t>
  </si>
  <si>
    <t>ETD (THU)</t>
  </si>
  <si>
    <t>SI CUT OFF 10:00 TUE</t>
  </si>
  <si>
    <t>EU &amp; MED DIRECT-TCTT (PIRAEUS, HAMBURG, ROTTERDAM, ZEEBRUGGE,FELIXSTOWE)</t>
  </si>
  <si>
    <t>ETD</t>
  </si>
  <si>
    <t>AEU7 - EU &amp; MED DIRECT CAIMEP (TCTT)</t>
  </si>
  <si>
    <t>EVERY THU</t>
  </si>
  <si>
    <t>NORTH EUROPE VIA SIN ( FELIXSTOWE, HAMBURG , ROTTERDAM, ANTWERP, SOUTHAMPTON, DUNKIRK, GDANSK, ALGECIRAS/ Wilhelmshaven)</t>
  </si>
  <si>
    <t>ZEEBRUGGE</t>
  </si>
  <si>
    <t xml:space="preserve"> COSCO SHIPPING LINES (VIETNAM)</t>
  </si>
  <si>
    <t>INTENDED CONNECTING VESSEL</t>
  </si>
  <si>
    <t>SIN</t>
  </si>
  <si>
    <t>07:00 AM SUN in CAT LAI</t>
  </si>
  <si>
    <t xml:space="preserve">08:00 AM SAT in CAT LAI (SUN Feeder) </t>
  </si>
  <si>
    <t>PIRAEUS
(17days) PIR01</t>
  </si>
  <si>
    <t>ROTTERDAM
(29days) RTM06</t>
  </si>
  <si>
    <t>FELIXSTOWE
(32days) FXT02</t>
  </si>
  <si>
    <t>HAMBURG
(26days) 
HAM01</t>
  </si>
  <si>
    <t>ZEEBRUGGE
(31days) 
ZEE03</t>
  </si>
  <si>
    <t>FEEDER
(QVS - VTS - IHX)</t>
  </si>
  <si>
    <r>
      <t>ICELAND</t>
    </r>
    <r>
      <rPr>
        <sz val="11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</si>
  <si>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</si>
  <si>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</si>
  <si>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t xml:space="preserve">ANR07/Antwerp - ZEE03/Zeebrugge- DUB04/Dublin - ANR07/Antwerp  </t>
  </si>
  <si>
    <t xml:space="preserve">AEM </t>
  </si>
  <si>
    <t xml:space="preserve">AGT </t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</si>
  <si>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</si>
  <si>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</si>
  <si>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</si>
  <si>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</si>
  <si>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</si>
  <si>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</si>
  <si>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</si>
  <si>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</si>
  <si>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</si>
  <si>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</si>
  <si>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</si>
  <si>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</si>
  <si>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</si>
  <si>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</si>
  <si>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</si>
  <si>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</si>
  <si>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</si>
  <si>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</si>
  <si>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</si>
  <si>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</si>
  <si>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</si>
  <si>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LE HAVRE</t>
  </si>
  <si>
    <t>DUNKIRK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</si>
  <si>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</si>
  <si>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>-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</si>
  <si>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</si>
  <si>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</si>
  <si>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</si>
  <si>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</si>
  <si>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</si>
  <si>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</si>
  <si>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</si>
  <si>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</si>
  <si>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</si>
  <si>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</si>
  <si>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</si>
  <si>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</si>
  <si>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</si>
  <si>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</si>
  <si>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</si>
  <si>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</si>
  <si>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</si>
  <si>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</si>
  <si>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</si>
  <si>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</si>
  <si>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</si>
  <si>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</si>
  <si>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</si>
  <si>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THU at TCTT</t>
    </r>
  </si>
  <si>
    <t>ISTANBUL
(Kumport)</t>
  </si>
  <si>
    <t>EVYAP
(IZMIT)</t>
  </si>
  <si>
    <t>DATE</t>
  </si>
  <si>
    <t>AEU9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</si>
  <si>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</si>
  <si>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AEU1</t>
  </si>
  <si>
    <t>AEU6</t>
  </si>
  <si>
    <t>ETA POD</t>
  </si>
  <si>
    <t>HIEP 
PHUOC</t>
  </si>
  <si>
    <t>MEDITERRANEAN + ADRIATIC SEA + BLACK SEA SERVICE</t>
  </si>
  <si>
    <t xml:space="preserve">NORTH EUROPE SERVICE  </t>
  </si>
  <si>
    <t>MEDITERRANEAN + ADRIATIC SEA + BLACK SEA</t>
  </si>
  <si>
    <t>MALTA
(CY-FO)</t>
  </si>
  <si>
    <t>ETA
SIN</t>
  </si>
  <si>
    <t>MED NON BASE PORTS</t>
  </si>
  <si>
    <t>MED + ADRIATIC SEA + BLACK SEA SERVICE (PIRAEUS, GENOA, FOS, MALTA, LA SPEZIA, BARCELONA,VALENCIA, PORT SAID, BEIRUT,EVYAP,CONSTANZA, ODESSA, VENICE, KOPER, TRIESTE,...)</t>
  </si>
  <si>
    <t>SAT</t>
  </si>
  <si>
    <t>South Shields</t>
  </si>
  <si>
    <t>Via Algeciras</t>
  </si>
  <si>
    <t>LADY OF LUCK</t>
  </si>
  <si>
    <t xml:space="preserve">Soedertaelje </t>
    <phoneticPr fontId="2" type="noConversion"/>
  </si>
  <si>
    <t>Gefle</t>
    <phoneticPr fontId="2" type="noConversion"/>
  </si>
  <si>
    <t>Ahus</t>
    <phoneticPr fontId="2" type="noConversion"/>
  </si>
  <si>
    <t>no standard service**</t>
    <phoneticPr fontId="2" type="noConversion"/>
  </si>
  <si>
    <t>Norrköping</t>
    <phoneticPr fontId="2" type="noConversion"/>
  </si>
  <si>
    <t>via Rotterdam</t>
    <phoneticPr fontId="2" type="noConversion"/>
  </si>
  <si>
    <t>Fredrikstad</t>
    <phoneticPr fontId="2" type="noConversion"/>
  </si>
  <si>
    <t>Larvik</t>
    <phoneticPr fontId="2" type="noConversion"/>
  </si>
  <si>
    <t>Brevik</t>
    <phoneticPr fontId="2" type="noConversion"/>
  </si>
  <si>
    <t>Haugesund</t>
    <phoneticPr fontId="2" type="noConversion"/>
  </si>
  <si>
    <t>Bergen</t>
    <phoneticPr fontId="2" type="noConversion"/>
  </si>
  <si>
    <t>Orkanger</t>
    <phoneticPr fontId="2" type="noConversion"/>
  </si>
  <si>
    <t>Aalesund</t>
    <phoneticPr fontId="2" type="noConversion"/>
  </si>
  <si>
    <t>Kemi</t>
    <phoneticPr fontId="2" type="noConversion"/>
  </si>
  <si>
    <t>Szczecin</t>
    <phoneticPr fontId="2" type="noConversion"/>
  </si>
  <si>
    <t xml:space="preserve">via Rotterdam </t>
    <phoneticPr fontId="2" type="noConversion"/>
  </si>
  <si>
    <t>Muuga(Tallin)</t>
    <phoneticPr fontId="2" type="noConversion"/>
  </si>
  <si>
    <t>Muuga(Tallin) 20‘ gross weight&gt;20 ton</t>
    <phoneticPr fontId="2" type="noConversion"/>
  </si>
  <si>
    <t>Ust-Luga</t>
    <phoneticPr fontId="2" type="noConversion"/>
  </si>
  <si>
    <t>IRELAND</t>
    <phoneticPr fontId="2" type="noConversion"/>
  </si>
  <si>
    <t>Via Southampton</t>
    <phoneticPr fontId="2" type="noConversion"/>
  </si>
  <si>
    <t>Cork</t>
    <phoneticPr fontId="2" type="noConversion"/>
  </si>
  <si>
    <t>UK</t>
    <phoneticPr fontId="2" type="noConversion"/>
  </si>
  <si>
    <t>Belfast</t>
    <phoneticPr fontId="2" type="noConversion"/>
  </si>
  <si>
    <t>via Felixstowe</t>
    <phoneticPr fontId="2" type="noConversion"/>
  </si>
  <si>
    <t>Via Rotterdam</t>
  </si>
  <si>
    <t>Grangemouth CY</t>
    <phoneticPr fontId="2" type="noConversion"/>
  </si>
  <si>
    <t>Immingham CY</t>
    <phoneticPr fontId="2" type="noConversion"/>
  </si>
  <si>
    <t xml:space="preserve">via Tangier
</t>
    <phoneticPr fontId="2" type="noConversion"/>
  </si>
  <si>
    <t>Leixoes</t>
    <phoneticPr fontId="2" type="noConversion"/>
  </si>
  <si>
    <t>SPAIN</t>
    <phoneticPr fontId="2" type="noConversion"/>
  </si>
  <si>
    <t>Via Zeebrugge</t>
    <phoneticPr fontId="2" type="noConversion"/>
  </si>
  <si>
    <t>Vigo</t>
    <phoneticPr fontId="2" type="noConversion"/>
  </si>
  <si>
    <t>Gijon</t>
    <phoneticPr fontId="2" type="noConversion"/>
  </si>
  <si>
    <t>Basel CY</t>
    <phoneticPr fontId="2" type="noConversion"/>
  </si>
  <si>
    <t>Via Antwerp</t>
  </si>
  <si>
    <t>Via Zeebrugge</t>
  </si>
  <si>
    <t>Dublin</t>
    <phoneticPr fontId="2" type="noConversion"/>
  </si>
  <si>
    <t>Gothenburg</t>
    <phoneticPr fontId="2" type="noConversion"/>
  </si>
  <si>
    <t>Helsingborg</t>
    <phoneticPr fontId="2" type="noConversion"/>
  </si>
  <si>
    <t>Klaipeda</t>
    <phoneticPr fontId="2" type="noConversion"/>
  </si>
  <si>
    <t>Antwerp</t>
    <phoneticPr fontId="2" type="noConversion"/>
  </si>
  <si>
    <t>Southampton</t>
    <phoneticPr fontId="2" type="noConversion"/>
  </si>
  <si>
    <t>Korea Via SOU</t>
    <phoneticPr fontId="2" type="noConversion"/>
  </si>
  <si>
    <t>ST Petersburg CTSP LED08</t>
    <phoneticPr fontId="2" type="noConversion"/>
  </si>
  <si>
    <t>ST Petersburg CFP LED40</t>
    <phoneticPr fontId="2" type="noConversion"/>
  </si>
  <si>
    <t>Kaliningrad  KGD02</t>
    <phoneticPr fontId="2" type="noConversion"/>
  </si>
  <si>
    <t>Riga</t>
    <phoneticPr fontId="2" type="noConversion"/>
  </si>
  <si>
    <t>PIR01</t>
    <phoneticPr fontId="8" type="noConversion"/>
  </si>
  <si>
    <t>Port Said (West)</t>
    <phoneticPr fontId="8" type="noConversion"/>
  </si>
  <si>
    <t>Port Said (East)</t>
    <phoneticPr fontId="8" type="noConversion"/>
  </si>
  <si>
    <t>CY-FO</t>
    <phoneticPr fontId="8" type="noConversion"/>
  </si>
  <si>
    <t>PSD01</t>
    <phoneticPr fontId="8" type="noConversion"/>
  </si>
  <si>
    <t>Rubiera(by rail)</t>
    <phoneticPr fontId="8" type="noConversion"/>
  </si>
  <si>
    <t>SPE01</t>
    <phoneticPr fontId="8" type="noConversion"/>
  </si>
  <si>
    <t>Padova(by rail)</t>
    <phoneticPr fontId="8" type="noConversion"/>
  </si>
  <si>
    <t>Bologna(by rail)</t>
    <phoneticPr fontId="8" type="noConversion"/>
  </si>
  <si>
    <t>Genoa</t>
    <phoneticPr fontId="8" type="noConversion"/>
  </si>
  <si>
    <t>Livorno</t>
    <phoneticPr fontId="8" type="noConversion"/>
  </si>
  <si>
    <t>Bari</t>
    <phoneticPr fontId="8" type="noConversion"/>
  </si>
  <si>
    <t>Salerno</t>
    <phoneticPr fontId="8" type="noConversion"/>
  </si>
  <si>
    <t>PIR01</t>
    <phoneticPr fontId="11" type="noConversion"/>
  </si>
  <si>
    <t>Mauritania</t>
    <phoneticPr fontId="8" type="noConversion"/>
  </si>
  <si>
    <t>VLC01</t>
    <phoneticPr fontId="8" type="noConversion"/>
  </si>
  <si>
    <t>Tangier</t>
    <phoneticPr fontId="8" type="noConversion"/>
  </si>
  <si>
    <t>Fuerteventura</t>
    <phoneticPr fontId="8" type="noConversion"/>
  </si>
  <si>
    <t>Barcelona</t>
    <phoneticPr fontId="8" type="noConversion"/>
  </si>
  <si>
    <t>VLC01/BCN01</t>
    <phoneticPr fontId="8" type="noConversion"/>
  </si>
  <si>
    <t>Arrecife</t>
    <phoneticPr fontId="8" type="noConversion"/>
  </si>
  <si>
    <t>Algecirus</t>
  </si>
  <si>
    <t>ALG03</t>
    <phoneticPr fontId="8" type="noConversion"/>
  </si>
  <si>
    <t>Portugal</t>
    <phoneticPr fontId="8" type="noConversion"/>
  </si>
  <si>
    <t>Leixoes</t>
    <phoneticPr fontId="8" type="noConversion"/>
  </si>
  <si>
    <t>22:00 FRI in TCHP // 04:00 AM FRI in CAT LAI // 22:00 PM THU at TRANSIMEX, TANAMEXCO (don’t accept ICD PHUOCLONG /BINHDUONG)</t>
  </si>
  <si>
    <t>Non-Direct calling ports in Europe</t>
    <phoneticPr fontId="2" type="noConversion"/>
  </si>
  <si>
    <t>AEU1</t>
    <phoneticPr fontId="2" type="noConversion"/>
  </si>
  <si>
    <t>AEU2</t>
    <phoneticPr fontId="2" type="noConversion"/>
  </si>
  <si>
    <t>AEU3</t>
    <phoneticPr fontId="2" type="noConversion"/>
  </si>
  <si>
    <t>AEU5</t>
    <phoneticPr fontId="2" type="noConversion"/>
  </si>
  <si>
    <t>AEU6</t>
    <phoneticPr fontId="2" type="noConversion"/>
  </si>
  <si>
    <t>AEU7</t>
    <phoneticPr fontId="2" type="noConversion"/>
  </si>
  <si>
    <t>AEU9</t>
    <phoneticPr fontId="2" type="noConversion"/>
  </si>
  <si>
    <t>EPIC1</t>
    <phoneticPr fontId="2" type="noConversion"/>
  </si>
  <si>
    <t>EPIC2</t>
    <phoneticPr fontId="2" type="noConversion"/>
  </si>
  <si>
    <t>EPIC3(IEX)</t>
    <phoneticPr fontId="2" type="noConversion"/>
  </si>
  <si>
    <t>Via Rotterdam</t>
    <phoneticPr fontId="2" type="noConversion"/>
  </si>
  <si>
    <t>Bremerhaven</t>
    <phoneticPr fontId="2" type="noConversion"/>
  </si>
  <si>
    <t>via Wilhelmshaven</t>
    <phoneticPr fontId="2" type="noConversion"/>
  </si>
  <si>
    <t>Bremen</t>
    <phoneticPr fontId="2" type="noConversion"/>
  </si>
  <si>
    <t>Duisburg</t>
    <phoneticPr fontId="2" type="noConversion"/>
  </si>
  <si>
    <t>via Zeebrugge</t>
    <phoneticPr fontId="2" type="noConversion"/>
  </si>
  <si>
    <t>Neuss CY upto 16.5t to gross by rail</t>
    <phoneticPr fontId="2" type="noConversion"/>
  </si>
  <si>
    <t>Neuss CY 20t upto 32t to gross by rail</t>
    <phoneticPr fontId="2" type="noConversion"/>
  </si>
  <si>
    <t>NETHERLAND</t>
    <phoneticPr fontId="2" type="noConversion"/>
  </si>
  <si>
    <t>Moerdijk</t>
    <phoneticPr fontId="2" type="noConversion"/>
  </si>
  <si>
    <t>Venlo CY</t>
    <phoneticPr fontId="2" type="noConversion"/>
  </si>
  <si>
    <t xml:space="preserve">Amsterdam CY </t>
    <phoneticPr fontId="2" type="noConversion"/>
  </si>
  <si>
    <t>DENMARK</t>
    <phoneticPr fontId="2" type="noConversion"/>
  </si>
  <si>
    <t xml:space="preserve">via Hamburg </t>
    <phoneticPr fontId="2" type="noConversion"/>
  </si>
  <si>
    <t>no standard service*</t>
    <phoneticPr fontId="2" type="noConversion"/>
  </si>
  <si>
    <t>via Hamburg</t>
    <phoneticPr fontId="2" type="noConversion"/>
  </si>
  <si>
    <t>via Hamburg</t>
    <phoneticPr fontId="2" type="noConversion"/>
  </si>
  <si>
    <t>Copenhagen</t>
    <phoneticPr fontId="2" type="noConversion"/>
  </si>
  <si>
    <t>Aarhus</t>
    <phoneticPr fontId="2" type="noConversion"/>
  </si>
  <si>
    <t>Fredericia</t>
    <phoneticPr fontId="2" type="noConversion"/>
  </si>
  <si>
    <t>Kalundborg</t>
    <phoneticPr fontId="2" type="noConversion"/>
  </si>
  <si>
    <t>Copenhagen 20‘ gross weight&gt;20 ton</t>
    <phoneticPr fontId="2" type="noConversion"/>
  </si>
  <si>
    <t>Aarhus 20‘ gross weight&gt;20 ton</t>
    <phoneticPr fontId="2" type="noConversion"/>
  </si>
  <si>
    <t>Fredericia 20‘ gross weight&gt;20 ton</t>
    <phoneticPr fontId="2" type="noConversion"/>
  </si>
  <si>
    <t>Kalundborg 20‘ gross weight&gt;20 ton</t>
    <phoneticPr fontId="2" type="noConversion"/>
  </si>
  <si>
    <t>Stockholm</t>
    <phoneticPr fontId="2" type="noConversion"/>
  </si>
  <si>
    <t>Moss</t>
    <phoneticPr fontId="2" type="noConversion"/>
  </si>
  <si>
    <t>Kristiansand</t>
    <phoneticPr fontId="2" type="noConversion"/>
  </si>
  <si>
    <t>Tananger</t>
    <phoneticPr fontId="2" type="noConversion"/>
  </si>
  <si>
    <t>Floroe</t>
    <phoneticPr fontId="2" type="noConversion"/>
  </si>
  <si>
    <t>Maaloey</t>
    <phoneticPr fontId="2" type="noConversion"/>
  </si>
  <si>
    <t>Gjemnes/Hoegset</t>
    <phoneticPr fontId="2" type="noConversion"/>
  </si>
  <si>
    <t>Rauma</t>
    <phoneticPr fontId="2" type="noConversion"/>
  </si>
  <si>
    <t>Oulu</t>
    <phoneticPr fontId="2" type="noConversion"/>
  </si>
  <si>
    <t>Via Gdansk</t>
    <phoneticPr fontId="2" type="noConversion"/>
  </si>
  <si>
    <t>ESTONIA</t>
    <phoneticPr fontId="2" type="noConversion"/>
  </si>
  <si>
    <t>via Le Havre</t>
    <phoneticPr fontId="2" type="noConversion"/>
  </si>
  <si>
    <t>via Antwerp</t>
    <phoneticPr fontId="2" type="noConversion"/>
  </si>
  <si>
    <t>Lisbon</t>
    <phoneticPr fontId="2" type="noConversion"/>
  </si>
  <si>
    <t>Via Algeciras</t>
    <phoneticPr fontId="2" type="noConversion"/>
  </si>
  <si>
    <t>Bilbao</t>
    <phoneticPr fontId="2" type="noConversion"/>
  </si>
  <si>
    <t>Reykjavik</t>
    <phoneticPr fontId="2" type="noConversion"/>
  </si>
  <si>
    <t>Oslo</t>
    <phoneticPr fontId="2" type="noConversion"/>
  </si>
  <si>
    <t>via Gdansk</t>
    <phoneticPr fontId="2" type="noConversion"/>
  </si>
  <si>
    <t>Kotka</t>
    <phoneticPr fontId="2" type="noConversion"/>
  </si>
  <si>
    <t>Gdynia(GDY01 only)</t>
    <phoneticPr fontId="2" type="noConversion"/>
  </si>
  <si>
    <t>ST Petersburg BRONKA LED41</t>
    <phoneticPr fontId="2" type="noConversion"/>
  </si>
  <si>
    <t>via Hamburg</t>
    <phoneticPr fontId="2" type="noConversion"/>
  </si>
  <si>
    <t>ST Petersburg  FCT LED01</t>
    <phoneticPr fontId="2" type="noConversion"/>
  </si>
  <si>
    <t>Helsinki</t>
    <phoneticPr fontId="2" type="noConversion"/>
  </si>
  <si>
    <t>AEU6</t>
    <phoneticPr fontId="8" type="noConversion"/>
  </si>
  <si>
    <t>Piraeus</t>
    <phoneticPr fontId="8" type="noConversion"/>
  </si>
  <si>
    <t>Alger</t>
    <phoneticPr fontId="8" type="noConversion"/>
  </si>
  <si>
    <t>Piraeus</t>
    <phoneticPr fontId="8" type="noConversion"/>
  </si>
  <si>
    <t>PIR01</t>
    <phoneticPr fontId="8" type="noConversion"/>
  </si>
  <si>
    <t>Malta</t>
    <phoneticPr fontId="8" type="noConversion"/>
  </si>
  <si>
    <t>GEO01/04</t>
    <phoneticPr fontId="8" type="noConversion"/>
  </si>
  <si>
    <t xml:space="preserve">Vado Ligure </t>
    <phoneticPr fontId="8" type="noConversion"/>
  </si>
  <si>
    <t>CY-CY</t>
    <phoneticPr fontId="8" type="noConversion"/>
  </si>
  <si>
    <t>Genoa</t>
    <phoneticPr fontId="8" type="noConversion"/>
  </si>
  <si>
    <t>GEO01</t>
    <phoneticPr fontId="8" type="noConversion"/>
  </si>
  <si>
    <t>Albania</t>
    <phoneticPr fontId="8" type="noConversion"/>
  </si>
  <si>
    <t>Durres</t>
    <phoneticPr fontId="8" type="noConversion"/>
  </si>
  <si>
    <t>VLC01</t>
    <phoneticPr fontId="8" type="noConversion"/>
  </si>
  <si>
    <t>Lisbon</t>
    <phoneticPr fontId="8" type="noConversion"/>
  </si>
  <si>
    <t>PIR01</t>
    <phoneticPr fontId="8" type="noConversion"/>
  </si>
  <si>
    <t>Constantza</t>
    <phoneticPr fontId="8" type="noConversion"/>
  </si>
  <si>
    <t>Moldova</t>
    <phoneticPr fontId="8" type="noConversion"/>
  </si>
  <si>
    <t>Giurgiulesti</t>
    <phoneticPr fontId="8" type="noConversion"/>
  </si>
  <si>
    <t>CY-FO</t>
    <phoneticPr fontId="8" type="noConversion"/>
  </si>
  <si>
    <t>Romania</t>
    <phoneticPr fontId="8" type="noConversion"/>
  </si>
  <si>
    <t>Bucharest</t>
    <phoneticPr fontId="8" type="noConversion"/>
  </si>
  <si>
    <t>SANTA LOUKIA</t>
  </si>
  <si>
    <t>CSCL LIMA</t>
  </si>
  <si>
    <t>BLANK SAILING</t>
  </si>
  <si>
    <t>GREEN HORIZON</t>
  </si>
  <si>
    <t>CAPE FAWLEY</t>
  </si>
  <si>
    <t xml:space="preserve"> LADY OF LUCK</t>
  </si>
  <si>
    <t>015W</t>
  </si>
  <si>
    <t>COSCO FRANCE</t>
  </si>
  <si>
    <t>043W</t>
  </si>
  <si>
    <t>107S</t>
  </si>
  <si>
    <t>017W</t>
  </si>
  <si>
    <t>013W</t>
  </si>
  <si>
    <t>0BX9BW1MA</t>
  </si>
  <si>
    <t>058W</t>
  </si>
  <si>
    <t>081W</t>
  </si>
  <si>
    <t>052W</t>
  </si>
  <si>
    <t>COSCO HARMONY</t>
  </si>
  <si>
    <t>CSCL URANUS</t>
  </si>
  <si>
    <t>COSCO BELGIUM</t>
  </si>
  <si>
    <t>07 Jun 2021 06:00</t>
  </si>
  <si>
    <t>23 Jun 2021 21:00</t>
  </si>
  <si>
    <t>24 Jun 2021 06:00</t>
  </si>
  <si>
    <t>01 Jul 2021 06:00</t>
  </si>
  <si>
    <t>NO DROP OFF FULL CONTAINER AT SOTRANS</t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</si>
  <si>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WED at, PHUC LONG, DONG NAI, CATLAI, TANAMEXCO, TAN CANG LONG BINH, SOWATCO, CAT LAI GIANG NAM, PHUOC LONG 3, TRANSIMEX</t>
    </r>
  </si>
  <si>
    <t>CAIMEP (CMIT)</t>
  </si>
  <si>
    <t>OOCL BANGKOK</t>
  </si>
  <si>
    <t>COSCO SHIPPING ALPS</t>
  </si>
  <si>
    <t>044S</t>
  </si>
  <si>
    <t>019S</t>
  </si>
  <si>
    <t>11 Jun 2021 06:45</t>
  </si>
  <si>
    <t>18 Jun 2021 06:45</t>
  </si>
  <si>
    <t>055S</t>
  </si>
  <si>
    <t>108S</t>
  </si>
  <si>
    <t>161S</t>
  </si>
  <si>
    <t>056S</t>
  </si>
  <si>
    <t>156S</t>
  </si>
  <si>
    <t>157S</t>
  </si>
  <si>
    <t>LUDWIG SCHULTE</t>
  </si>
  <si>
    <t>013S</t>
  </si>
  <si>
    <t>014S</t>
  </si>
  <si>
    <t>015S</t>
  </si>
  <si>
    <t>016S</t>
  </si>
  <si>
    <t>COSCO GLORY</t>
  </si>
  <si>
    <t>OOCL UNITED KINGDOM</t>
  </si>
  <si>
    <t>OOCL HONG KONG</t>
  </si>
  <si>
    <t>COSCO SHIPPING PISCES</t>
  </si>
  <si>
    <t>060W</t>
  </si>
  <si>
    <t>019W</t>
  </si>
  <si>
    <t>TEXAS TRIUMPH</t>
  </si>
  <si>
    <t>THALASSA PATRIS</t>
  </si>
  <si>
    <t>TALOS</t>
  </si>
  <si>
    <t>0554-019W</t>
  </si>
  <si>
    <t>0556-038W</t>
  </si>
  <si>
    <t>0557-023W</t>
  </si>
  <si>
    <t>APL MERLION</t>
  </si>
  <si>
    <t>CMA CGM BENJAMIN FRANKLIN</t>
  </si>
  <si>
    <t>CMA CGM BOUGAINVILLE</t>
  </si>
  <si>
    <t>APL LION CITY</t>
  </si>
  <si>
    <t>0FM7DW1MA</t>
  </si>
  <si>
    <t>0FM7FW1MA</t>
  </si>
  <si>
    <t>0FM7HW1MA</t>
  </si>
  <si>
    <t>0FM7JW1MA</t>
  </si>
  <si>
    <t>CMA CGM TROCADERO</t>
  </si>
  <si>
    <t>CMA CGM LOUIS BLERIOT</t>
  </si>
  <si>
    <t>CMA CGM JACQUES SAADE</t>
  </si>
  <si>
    <t>CMA CGM MONTMARTRE</t>
  </si>
  <si>
    <t>0FL9JW1MA</t>
  </si>
  <si>
    <t>0FL9LW1MA</t>
  </si>
  <si>
    <t>0FL9NW1MA</t>
  </si>
  <si>
    <t>0FL9PW1MA</t>
  </si>
  <si>
    <t>COSCO SHIPPING UNIVERSE</t>
  </si>
  <si>
    <t>COSCO SHIPPING ARIES</t>
  </si>
  <si>
    <t>COSCO SHIPPING TAURUS</t>
  </si>
  <si>
    <t>APL TEMASEK</t>
  </si>
  <si>
    <t>0ME9FW1MA</t>
  </si>
  <si>
    <t>OOCL FRANCE</t>
  </si>
  <si>
    <t>038W</t>
  </si>
  <si>
    <t>CMA CGM TENERE</t>
  </si>
  <si>
    <t>0ME9JW1MA</t>
  </si>
  <si>
    <t>CMA CGM LIBRA</t>
  </si>
  <si>
    <t>0ME9LW1MA</t>
  </si>
  <si>
    <t>CMA CGM TIGRIS</t>
  </si>
  <si>
    <t>CMA CGM TANYA</t>
  </si>
  <si>
    <t>0BX9NW1MA</t>
  </si>
  <si>
    <t>COSCO SHIPPING SEINE</t>
  </si>
  <si>
    <t>021W</t>
  </si>
  <si>
    <t>CMA CGM VOLGA</t>
  </si>
  <si>
    <t>0BX9RW1MA</t>
  </si>
  <si>
    <t>EVER STRONG</t>
  </si>
  <si>
    <t>TBN40</t>
  </si>
  <si>
    <t>EVER SALUTE</t>
  </si>
  <si>
    <t>APL AUSTRIA</t>
  </si>
  <si>
    <t>0BE9PW1MA</t>
  </si>
  <si>
    <t>099W</t>
  </si>
  <si>
    <t>001W</t>
  </si>
  <si>
    <t>096W</t>
  </si>
  <si>
    <t>CSCL SATURN</t>
  </si>
  <si>
    <t>TOKYO TRIUMPH</t>
  </si>
  <si>
    <t>070W</t>
  </si>
  <si>
    <t>0496-021W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</si>
</sst>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&quot;FM&quot;###&quot;E&quot;"/>
    <numFmt numFmtId="169" formatCode="[$-409]d/mmm;@"/>
    <numFmt numFmtId="170" formatCode="[$€-2]\ #,##0"/>
    <numFmt numFmtId="171" formatCode="[$€-2]\ #,##0;[Red]\-[$€-2]\ #,##0"/>
  </numFmts>
  <fonts count="114">
    <font>
      <sz val="12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.VnTime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b/>
      <sz val="12"/>
      <color indexed="17"/>
      <name val="Arial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u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sz val="18"/>
      <color indexed="12"/>
      <name val="Arial"/>
      <family val="2"/>
    </font>
    <font>
      <strike/>
      <sz val="11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34"/>
      <scheme val="minor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7030A0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u/>
      <sz val="11"/>
      <color theme="8" tint="-0.249977111117893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0000FF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i/>
      <sz val="11"/>
      <color indexed="60"/>
      <name val="Arial"/>
      <family val="2"/>
    </font>
    <font>
      <b/>
      <u/>
      <sz val="11"/>
      <color indexed="8"/>
      <name val="Arial"/>
      <family val="2"/>
    </font>
    <font>
      <b/>
      <sz val="11"/>
      <color indexed="17"/>
      <name val="Arial"/>
      <family val="2"/>
    </font>
    <font>
      <i/>
      <u/>
      <sz val="11"/>
      <color indexed="10"/>
      <name val="Arial"/>
      <family val="2"/>
    </font>
    <font>
      <b/>
      <sz val="11"/>
      <color indexed="16"/>
      <name val="Arial"/>
      <family val="2"/>
    </font>
    <font>
      <b/>
      <u/>
      <sz val="11"/>
      <color indexed="12"/>
      <name val="Arial"/>
      <family val="2"/>
    </font>
    <font>
      <i/>
      <u/>
      <sz val="11"/>
      <color indexed="8"/>
      <name val="Arial"/>
      <family val="2"/>
    </font>
    <font>
      <i/>
      <sz val="11"/>
      <color indexed="10"/>
      <name val="Arial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b/>
      <sz val="11"/>
      <color rgb="FFFF0066"/>
      <name val="Arial"/>
      <family val="2"/>
    </font>
    <font>
      <b/>
      <sz val="11"/>
      <color rgb="FF00B050"/>
      <name val="Arial"/>
      <family val="2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0" tint="-4.9989318521683403E-2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0" tint="-4.9989318521683403E-2"/>
      <name val="Arial"/>
      <family val="2"/>
    </font>
    <font>
      <sz val="11"/>
      <color theme="9" tint="-0.249977111117893"/>
      <name val="Arial"/>
      <family val="2"/>
    </font>
    <font>
      <sz val="18"/>
      <color theme="0" tint="-4.9989318521683403E-2"/>
      <name val="Arial"/>
      <family val="2"/>
    </font>
    <font>
      <b/>
      <u/>
      <sz val="11"/>
      <color rgb="FFFF0000"/>
      <name val="Arial"/>
      <family val="2"/>
    </font>
    <font>
      <b/>
      <sz val="11"/>
      <color theme="8" tint="-0.499984740745262"/>
      <name val="Arial"/>
      <family val="2"/>
    </font>
    <font>
      <b/>
      <sz val="11"/>
      <color rgb="FF006600"/>
      <name val="Arial"/>
      <family val="2"/>
    </font>
    <font>
      <b/>
      <sz val="11"/>
      <color rgb="FF9933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b/>
      <sz val="20"/>
      <color indexed="12"/>
      <name val="Arial"/>
      <family val="2"/>
    </font>
    <font>
      <sz val="12"/>
      <color rgb="FF0000FF"/>
      <name val="Arial"/>
      <family val="2"/>
    </font>
    <font>
      <b/>
      <sz val="11"/>
      <color rgb="FF008000"/>
      <name val="Arial"/>
      <family val="2"/>
    </font>
    <font>
      <i/>
      <sz val="12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name val="SimSun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lightUp"/>
    </fill>
    <fill>
      <patternFill patternType="solid">
        <fgColor theme="0"/>
        <bgColor rgb="FFFF0000"/>
      </patternFill>
    </fill>
    <fill>
      <patternFill patternType="solid">
        <fgColor theme="0"/>
        <bgColor rgb="FFFF3300"/>
      </patternFill>
    </fill>
    <fill>
      <patternFill patternType="lightDown"/>
    </fill>
    <fill>
      <patternFill patternType="lightGray"/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5">
    <xf numFmtId="0" fontId="0" fillId="0" borderId="0"/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167" fontId="28" fillId="0" borderId="0"/>
    <xf numFmtId="167" fontId="28" fillId="0" borderId="0"/>
    <xf numFmtId="167" fontId="1" fillId="0" borderId="0"/>
    <xf numFmtId="167" fontId="29" fillId="0" borderId="0"/>
    <xf numFmtId="0" fontId="16" fillId="0" borderId="0"/>
    <xf numFmtId="0" fontId="23" fillId="0" borderId="0"/>
    <xf numFmtId="0" fontId="30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169" fontId="26" fillId="0" borderId="0"/>
    <xf numFmtId="170" fontId="50" fillId="0" borderId="0"/>
    <xf numFmtId="0" fontId="4" fillId="0" borderId="0"/>
    <xf numFmtId="0" fontId="26" fillId="0" borderId="0"/>
    <xf numFmtId="0" fontId="17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22" borderId="2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5" fillId="4" borderId="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0" borderId="1" applyNumberFormat="0" applyAlignment="0" applyProtection="0">
      <alignment vertical="center"/>
    </xf>
    <xf numFmtId="0" fontId="43" fillId="2" borderId="1" applyNumberFormat="0" applyAlignment="0" applyProtection="0">
      <alignment vertical="center"/>
    </xf>
    <xf numFmtId="0" fontId="44" fillId="10" borderId="6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0" borderId="4" applyNumberFormat="0" applyFill="0" applyAlignment="0" applyProtection="0">
      <alignment vertical="center"/>
    </xf>
  </cellStyleXfs>
  <cellXfs count="573">
    <xf numFmtId="0" fontId="0" fillId="0" borderId="0" xfId="0"/>
    <xf numFmtId="0" fontId="13" fillId="0" borderId="0" xfId="23" applyFont="1" applyFill="1" applyAlignment="1">
      <alignment vertical="center"/>
    </xf>
    <xf numFmtId="0" fontId="67" fillId="0" borderId="0" xfId="0" applyFont="1" applyAlignment="1">
      <alignment vertical="center"/>
    </xf>
    <xf numFmtId="0" fontId="18" fillId="24" borderId="0" xfId="26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10" fillId="0" borderId="19" xfId="0" applyFont="1" applyFill="1" applyBorder="1"/>
    <xf numFmtId="0" fontId="10" fillId="0" borderId="20" xfId="0" applyFont="1" applyFill="1" applyBorder="1"/>
    <xf numFmtId="0" fontId="5" fillId="24" borderId="20" xfId="0" applyFont="1" applyFill="1" applyBorder="1"/>
    <xf numFmtId="0" fontId="47" fillId="24" borderId="0" xfId="0" applyFont="1" applyFill="1"/>
    <xf numFmtId="0" fontId="10" fillId="0" borderId="21" xfId="0" applyFont="1" applyFill="1" applyBorder="1"/>
    <xf numFmtId="0" fontId="10" fillId="0" borderId="0" xfId="0" applyFont="1" applyFill="1" applyBorder="1"/>
    <xf numFmtId="0" fontId="10" fillId="24" borderId="0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24" borderId="23" xfId="0" applyFont="1" applyFill="1" applyBorder="1"/>
    <xf numFmtId="0" fontId="7" fillId="0" borderId="24" xfId="0" applyFont="1" applyFill="1" applyBorder="1"/>
    <xf numFmtId="0" fontId="48" fillId="0" borderId="0" xfId="0" applyFont="1" applyFill="1"/>
    <xf numFmtId="0" fontId="7" fillId="0" borderId="0" xfId="0" applyFont="1" applyFill="1"/>
    <xf numFmtId="0" fontId="47" fillId="0" borderId="0" xfId="0" applyFont="1" applyFill="1"/>
    <xf numFmtId="0" fontId="7" fillId="27" borderId="24" xfId="0" applyFont="1" applyFill="1" applyBorder="1"/>
    <xf numFmtId="0" fontId="7" fillId="0" borderId="0" xfId="0" applyFont="1" applyFill="1" applyBorder="1"/>
    <xf numFmtId="0" fontId="51" fillId="0" borderId="0" xfId="25" applyFont="1" applyFill="1" applyBorder="1" applyAlignment="1">
      <alignment horizontal="center"/>
    </xf>
    <xf numFmtId="0" fontId="67" fillId="27" borderId="0" xfId="0" applyFont="1" applyFill="1" applyAlignment="1">
      <alignment vertical="center"/>
    </xf>
    <xf numFmtId="0" fontId="7" fillId="0" borderId="20" xfId="0" applyFont="1" applyFill="1" applyBorder="1"/>
    <xf numFmtId="0" fontId="7" fillId="0" borderId="23" xfId="0" applyFont="1" applyFill="1" applyBorder="1"/>
    <xf numFmtId="0" fontId="3" fillId="0" borderId="0" xfId="23" applyFont="1" applyFill="1"/>
    <xf numFmtId="0" fontId="3" fillId="0" borderId="0" xfId="23" applyFont="1" applyFill="1" applyAlignment="1">
      <alignment horizontal="center"/>
    </xf>
    <xf numFmtId="0" fontId="3" fillId="0" borderId="0" xfId="23" applyFont="1" applyFill="1" applyAlignment="1">
      <alignment horizontal="right"/>
    </xf>
    <xf numFmtId="0" fontId="11" fillId="0" borderId="0" xfId="23" applyFont="1" applyFill="1"/>
    <xf numFmtId="0" fontId="56" fillId="0" borderId="0" xfId="23" applyFont="1" applyFill="1"/>
    <xf numFmtId="0" fontId="14" fillId="0" borderId="0" xfId="23" applyFont="1" applyFill="1"/>
    <xf numFmtId="0" fontId="57" fillId="0" borderId="0" xfId="23" applyFont="1" applyFill="1" applyBorder="1" applyAlignment="1">
      <alignment horizontal="center"/>
    </xf>
    <xf numFmtId="0" fontId="12" fillId="0" borderId="0" xfId="23" applyFont="1" applyFill="1" applyBorder="1" applyAlignment="1">
      <alignment horizontal="left"/>
    </xf>
    <xf numFmtId="0" fontId="12" fillId="0" borderId="0" xfId="23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8" fillId="0" borderId="0" xfId="20" applyFont="1" applyFill="1" applyAlignment="1" applyProtection="1"/>
    <xf numFmtId="0" fontId="14" fillId="0" borderId="0" xfId="0" applyFont="1" applyFill="1"/>
    <xf numFmtId="0" fontId="69" fillId="0" borderId="0" xfId="0" applyFont="1" applyFill="1"/>
    <xf numFmtId="0" fontId="69" fillId="0" borderId="0" xfId="0" applyFont="1" applyFill="1" applyAlignment="1">
      <alignment horizontal="right"/>
    </xf>
    <xf numFmtId="0" fontId="69" fillId="0" borderId="0" xfId="23" applyFont="1" applyFill="1" applyBorder="1" applyAlignment="1">
      <alignment horizontal="center"/>
    </xf>
    <xf numFmtId="0" fontId="69" fillId="0" borderId="0" xfId="23" applyFont="1" applyFill="1"/>
    <xf numFmtId="0" fontId="58" fillId="0" borderId="0" xfId="20" applyFont="1" applyFill="1" applyAlignment="1" applyProtection="1"/>
    <xf numFmtId="0" fontId="14" fillId="0" borderId="0" xfId="0" applyFont="1" applyFill="1" applyAlignment="1">
      <alignment horizontal="right"/>
    </xf>
    <xf numFmtId="0" fontId="57" fillId="0" borderId="0" xfId="0" applyFont="1" applyFill="1"/>
    <xf numFmtId="0" fontId="3" fillId="0" borderId="0" xfId="0" applyFont="1" applyFill="1"/>
    <xf numFmtId="0" fontId="12" fillId="0" borderId="0" xfId="23" applyFont="1" applyFill="1" applyBorder="1" applyAlignment="1"/>
    <xf numFmtId="0" fontId="57" fillId="0" borderId="0" xfId="28" applyFont="1" applyFill="1" applyBorder="1" applyAlignment="1">
      <alignment horizontal="left" vertical="center"/>
    </xf>
    <xf numFmtId="0" fontId="14" fillId="0" borderId="0" xfId="23" applyFont="1" applyFill="1" applyAlignment="1">
      <alignment vertical="center"/>
    </xf>
    <xf numFmtId="1" fontId="60" fillId="0" borderId="0" xfId="28" applyNumberFormat="1" applyFont="1" applyFill="1" applyBorder="1" applyAlignment="1">
      <alignment horizontal="left" vertical="center"/>
    </xf>
    <xf numFmtId="0" fontId="15" fillId="0" borderId="0" xfId="28" applyFont="1" applyFill="1" applyAlignment="1">
      <alignment vertical="center"/>
    </xf>
    <xf numFmtId="0" fontId="57" fillId="0" borderId="0" xfId="28" applyFont="1" applyFill="1" applyAlignment="1">
      <alignment vertical="center"/>
    </xf>
    <xf numFmtId="0" fontId="15" fillId="0" borderId="0" xfId="26" applyFont="1" applyFill="1" applyAlignment="1">
      <alignment horizontal="left" vertical="center"/>
    </xf>
    <xf numFmtId="0" fontId="15" fillId="0" borderId="0" xfId="26" applyFont="1" applyFill="1" applyAlignment="1">
      <alignment vertical="center"/>
    </xf>
    <xf numFmtId="0" fontId="15" fillId="0" borderId="0" xfId="26" applyFont="1" applyFill="1" applyBorder="1" applyAlignment="1">
      <alignment vertical="center"/>
    </xf>
    <xf numFmtId="0" fontId="61" fillId="0" borderId="0" xfId="26" applyFont="1" applyFill="1" applyBorder="1" applyAlignment="1">
      <alignment vertical="center"/>
    </xf>
    <xf numFmtId="0" fontId="62" fillId="0" borderId="0" xfId="26" applyFont="1" applyFill="1" applyBorder="1" applyAlignment="1">
      <alignment vertical="center"/>
    </xf>
    <xf numFmtId="0" fontId="62" fillId="0" borderId="0" xfId="28" applyFont="1" applyFill="1" applyAlignment="1">
      <alignment vertical="center"/>
    </xf>
    <xf numFmtId="0" fontId="61" fillId="0" borderId="0" xfId="28" applyFont="1" applyFill="1" applyAlignment="1">
      <alignment horizontal="right" vertical="center"/>
    </xf>
    <xf numFmtId="0" fontId="12" fillId="0" borderId="0" xfId="26" applyFont="1" applyFill="1" applyAlignment="1">
      <alignment vertical="center"/>
    </xf>
    <xf numFmtId="0" fontId="15" fillId="0" borderId="0" xfId="26" applyFont="1" applyFill="1" applyAlignment="1">
      <alignment horizontal="right" vertical="center"/>
    </xf>
    <xf numFmtId="1" fontId="14" fillId="0" borderId="0" xfId="28" applyNumberFormat="1" applyFont="1" applyFill="1" applyAlignment="1">
      <alignment horizontal="left" vertical="center"/>
    </xf>
    <xf numFmtId="0" fontId="12" fillId="0" borderId="0" xfId="26" applyFont="1" applyFill="1" applyBorder="1" applyAlignment="1">
      <alignment vertical="center"/>
    </xf>
    <xf numFmtId="0" fontId="14" fillId="0" borderId="0" xfId="28" applyFont="1" applyFill="1" applyAlignment="1">
      <alignment vertical="center"/>
    </xf>
    <xf numFmtId="0" fontId="15" fillId="0" borderId="0" xfId="26" applyFont="1" applyFill="1" applyBorder="1" applyAlignment="1">
      <alignment horizontal="right" vertical="center"/>
    </xf>
    <xf numFmtId="16" fontId="15" fillId="0" borderId="0" xfId="28" quotePrefix="1" applyNumberFormat="1" applyFont="1" applyFill="1" applyBorder="1" applyAlignment="1">
      <alignment horizontal="center" vertical="center"/>
    </xf>
    <xf numFmtId="16" fontId="15" fillId="0" borderId="0" xfId="28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26" applyFont="1" applyFill="1" applyAlignment="1">
      <alignment vertical="center"/>
    </xf>
    <xf numFmtId="0" fontId="13" fillId="0" borderId="0" xfId="28" applyFont="1" applyFill="1" applyAlignment="1">
      <alignment vertical="center"/>
    </xf>
    <xf numFmtId="16" fontId="59" fillId="0" borderId="0" xfId="23" applyNumberFormat="1" applyFont="1" applyFill="1" applyBorder="1" applyAlignment="1">
      <alignment horizontal="center"/>
    </xf>
    <xf numFmtId="0" fontId="20" fillId="0" borderId="0" xfId="28" applyFont="1" applyFill="1" applyAlignment="1">
      <alignment vertical="center"/>
    </xf>
    <xf numFmtId="0" fontId="9" fillId="0" borderId="0" xfId="28" applyFont="1" applyFill="1" applyBorder="1" applyAlignment="1">
      <alignment horizontal="right" vertical="center"/>
    </xf>
    <xf numFmtId="16" fontId="9" fillId="0" borderId="0" xfId="28" quotePrefix="1" applyNumberFormat="1" applyFont="1" applyFill="1" applyBorder="1" applyAlignment="1">
      <alignment horizontal="center" vertical="center"/>
    </xf>
    <xf numFmtId="16" fontId="9" fillId="0" borderId="0" xfId="28" applyNumberFormat="1" applyFont="1" applyFill="1" applyBorder="1" applyAlignment="1">
      <alignment horizontal="center" vertical="center"/>
    </xf>
    <xf numFmtId="0" fontId="9" fillId="0" borderId="0" xfId="26" applyFont="1" applyFill="1" applyAlignment="1">
      <alignment horizontal="left" vertical="center"/>
    </xf>
    <xf numFmtId="0" fontId="9" fillId="0" borderId="0" xfId="26" applyFont="1" applyFill="1" applyBorder="1" applyAlignment="1">
      <alignment vertical="center"/>
    </xf>
    <xf numFmtId="16" fontId="54" fillId="0" borderId="0" xfId="23" applyNumberFormat="1" applyFont="1" applyFill="1" applyBorder="1" applyAlignment="1">
      <alignment horizontal="center"/>
    </xf>
    <xf numFmtId="0" fontId="9" fillId="0" borderId="0" xfId="23" applyFont="1" applyFill="1" applyAlignment="1">
      <alignment horizontal="left"/>
    </xf>
    <xf numFmtId="0" fontId="20" fillId="0" borderId="0" xfId="28" applyFont="1" applyFill="1" applyBorder="1" applyAlignment="1">
      <alignment horizontal="left" vertical="center"/>
    </xf>
    <xf numFmtId="0" fontId="9" fillId="0" borderId="0" xfId="23" applyFont="1" applyFill="1"/>
    <xf numFmtId="0" fontId="3" fillId="0" borderId="0" xfId="25" applyFont="1" applyFill="1" applyBorder="1"/>
    <xf numFmtId="0" fontId="22" fillId="0" borderId="0" xfId="25" applyFont="1" applyFill="1" applyBorder="1" applyAlignment="1">
      <alignment horizontal="center"/>
    </xf>
    <xf numFmtId="0" fontId="19" fillId="0" borderId="0" xfId="25" applyFont="1" applyFill="1"/>
    <xf numFmtId="166" fontId="22" fillId="0" borderId="0" xfId="24" applyNumberFormat="1" applyFont="1" applyFill="1" applyBorder="1" applyAlignment="1">
      <alignment horizontal="center"/>
    </xf>
    <xf numFmtId="0" fontId="19" fillId="0" borderId="0" xfId="24" applyFont="1" applyFill="1"/>
    <xf numFmtId="0" fontId="22" fillId="0" borderId="0" xfId="24" applyFont="1" applyFill="1" applyAlignment="1">
      <alignment horizontal="centerContinuous"/>
    </xf>
    <xf numFmtId="0" fontId="19" fillId="0" borderId="0" xfId="24" applyFont="1" applyFill="1" applyBorder="1" applyAlignment="1">
      <alignment horizontal="centerContinuous"/>
    </xf>
    <xf numFmtId="0" fontId="22" fillId="0" borderId="0" xfId="24" applyFont="1" applyFill="1" applyBorder="1" applyAlignment="1">
      <alignment horizontal="center"/>
    </xf>
    <xf numFmtId="16" fontId="77" fillId="27" borderId="0" xfId="24" applyNumberFormat="1" applyFont="1" applyFill="1" applyBorder="1" applyAlignment="1">
      <alignment horizontal="center"/>
    </xf>
    <xf numFmtId="0" fontId="80" fillId="25" borderId="0" xfId="23" applyFont="1" applyFill="1" applyBorder="1" applyAlignment="1">
      <alignment horizontal="right" vertical="center"/>
    </xf>
    <xf numFmtId="0" fontId="81" fillId="24" borderId="0" xfId="26" applyFont="1" applyFill="1" applyBorder="1" applyAlignment="1">
      <alignment vertical="center"/>
    </xf>
    <xf numFmtId="1" fontId="83" fillId="0" borderId="0" xfId="28" applyNumberFormat="1" applyFont="1" applyBorder="1" applyAlignment="1">
      <alignment horizontal="left" vertical="center"/>
    </xf>
    <xf numFmtId="0" fontId="7" fillId="0" borderId="0" xfId="23" applyFont="1"/>
    <xf numFmtId="0" fontId="84" fillId="0" borderId="0" xfId="23" applyFont="1" applyFill="1" applyBorder="1" applyAlignment="1">
      <alignment horizontal="center"/>
    </xf>
    <xf numFmtId="0" fontId="7" fillId="0" borderId="0" xfId="23" applyFont="1" applyBorder="1"/>
    <xf numFmtId="0" fontId="73" fillId="0" borderId="0" xfId="23" applyFont="1" applyFill="1" applyBorder="1" applyAlignment="1">
      <alignment vertical="center"/>
    </xf>
    <xf numFmtId="16" fontId="5" fillId="0" borderId="0" xfId="28" quotePrefix="1" applyNumberFormat="1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6" fontId="70" fillId="0" borderId="0" xfId="28" quotePrefix="1" applyNumberFormat="1" applyFont="1" applyBorder="1" applyAlignment="1">
      <alignment horizontal="center" vertical="center"/>
    </xf>
    <xf numFmtId="0" fontId="18" fillId="27" borderId="0" xfId="28" applyFont="1" applyFill="1" applyBorder="1" applyAlignment="1">
      <alignment vertical="center"/>
    </xf>
    <xf numFmtId="0" fontId="74" fillId="0" borderId="0" xfId="0" applyFont="1" applyFill="1" applyBorder="1" applyAlignment="1">
      <alignment horizontal="center"/>
    </xf>
    <xf numFmtId="164" fontId="75" fillId="0" borderId="0" xfId="20" applyNumberFormat="1" applyFont="1" applyFill="1" applyAlignment="1" applyProtection="1">
      <alignment horizontal="left"/>
    </xf>
    <xf numFmtId="0" fontId="89" fillId="0" borderId="0" xfId="23" applyFont="1" applyBorder="1" applyAlignment="1">
      <alignment vertical="center"/>
    </xf>
    <xf numFmtId="0" fontId="73" fillId="0" borderId="0" xfId="26" applyFont="1" applyFill="1" applyBorder="1" applyAlignment="1">
      <alignment vertical="center"/>
    </xf>
    <xf numFmtId="0" fontId="81" fillId="0" borderId="0" xfId="28" applyFont="1" applyFill="1" applyBorder="1" applyAlignment="1">
      <alignment horizontal="left" vertical="center"/>
    </xf>
    <xf numFmtId="16" fontId="7" fillId="0" borderId="0" xfId="23" applyNumberFormat="1" applyFont="1" applyBorder="1"/>
    <xf numFmtId="0" fontId="5" fillId="0" borderId="0" xfId="26" applyFont="1" applyFill="1" applyAlignment="1">
      <alignment horizontal="right" vertical="center"/>
    </xf>
    <xf numFmtId="0" fontId="73" fillId="0" borderId="0" xfId="23" applyFont="1" applyFill="1" applyAlignment="1">
      <alignment vertical="center"/>
    </xf>
    <xf numFmtId="0" fontId="92" fillId="31" borderId="29" xfId="0" applyFont="1" applyFill="1" applyBorder="1" applyAlignment="1">
      <alignment horizontal="center" vertical="center" wrapText="1" readingOrder="1"/>
    </xf>
    <xf numFmtId="0" fontId="92" fillId="31" borderId="29" xfId="0" applyFont="1" applyFill="1" applyBorder="1" applyAlignment="1">
      <alignment horizontal="left" vertical="center" wrapText="1" readingOrder="1"/>
    </xf>
    <xf numFmtId="0" fontId="7" fillId="0" borderId="0" xfId="0" applyFont="1"/>
    <xf numFmtId="0" fontId="95" fillId="32" borderId="30" xfId="0" applyFont="1" applyFill="1" applyBorder="1" applyAlignment="1">
      <alignment horizontal="center" vertical="center" wrapText="1" readingOrder="1"/>
    </xf>
    <xf numFmtId="0" fontId="95" fillId="32" borderId="30" xfId="0" applyFont="1" applyFill="1" applyBorder="1" applyAlignment="1">
      <alignment horizontal="left" vertical="center" wrapText="1" readingOrder="1"/>
    </xf>
    <xf numFmtId="0" fontId="95" fillId="0" borderId="31" xfId="0" applyFont="1" applyBorder="1" applyAlignment="1">
      <alignment horizontal="center" vertical="center" wrapText="1" readingOrder="1"/>
    </xf>
    <xf numFmtId="0" fontId="95" fillId="0" borderId="31" xfId="0" applyFont="1" applyBorder="1" applyAlignment="1">
      <alignment horizontal="left" vertical="center" wrapText="1" readingOrder="1"/>
    </xf>
    <xf numFmtId="0" fontId="95" fillId="32" borderId="31" xfId="0" applyFont="1" applyFill="1" applyBorder="1" applyAlignment="1">
      <alignment horizontal="center" vertical="center" wrapText="1" readingOrder="1"/>
    </xf>
    <xf numFmtId="0" fontId="95" fillId="32" borderId="31" xfId="0" applyFont="1" applyFill="1" applyBorder="1" applyAlignment="1">
      <alignment horizontal="left" vertical="center" wrapText="1" readingOrder="1"/>
    </xf>
    <xf numFmtId="16" fontId="7" fillId="27" borderId="0" xfId="23" applyNumberFormat="1" applyFont="1" applyFill="1" applyBorder="1"/>
    <xf numFmtId="0" fontId="96" fillId="27" borderId="0" xfId="23" applyFont="1" applyFill="1"/>
    <xf numFmtId="0" fontId="7" fillId="27" borderId="0" xfId="23" applyFont="1" applyFill="1"/>
    <xf numFmtId="0" fontId="74" fillId="27" borderId="0" xfId="23" applyFont="1" applyFill="1" applyBorder="1" applyAlignment="1">
      <alignment horizontal="left"/>
    </xf>
    <xf numFmtId="0" fontId="5" fillId="27" borderId="0" xfId="23" applyFont="1" applyFill="1" applyBorder="1" applyAlignment="1"/>
    <xf numFmtId="0" fontId="10" fillId="27" borderId="0" xfId="23" applyFont="1" applyFill="1" applyBorder="1" applyAlignment="1">
      <alignment horizontal="right"/>
    </xf>
    <xf numFmtId="0" fontId="74" fillId="27" borderId="0" xfId="23" applyFont="1" applyFill="1" applyBorder="1" applyAlignment="1">
      <alignment horizontal="centerContinuous"/>
    </xf>
    <xf numFmtId="0" fontId="5" fillId="27" borderId="0" xfId="23" applyFont="1" applyFill="1" applyBorder="1" applyAlignment="1">
      <alignment horizontal="centerContinuous"/>
    </xf>
    <xf numFmtId="0" fontId="7" fillId="27" borderId="0" xfId="23" applyFont="1" applyFill="1" applyAlignment="1">
      <alignment horizontal="left"/>
    </xf>
    <xf numFmtId="164" fontId="75" fillId="27" borderId="0" xfId="20" applyNumberFormat="1" applyFont="1" applyFill="1" applyAlignment="1" applyProtection="1"/>
    <xf numFmtId="0" fontId="99" fillId="27" borderId="0" xfId="23" applyFont="1" applyFill="1" applyAlignment="1">
      <alignment horizontal="right"/>
    </xf>
    <xf numFmtId="0" fontId="97" fillId="27" borderId="0" xfId="23" applyFont="1" applyFill="1" applyAlignment="1">
      <alignment horizontal="centerContinuous"/>
    </xf>
    <xf numFmtId="0" fontId="97" fillId="27" borderId="0" xfId="23" applyFont="1" applyFill="1" applyAlignment="1">
      <alignment horizontal="center"/>
    </xf>
    <xf numFmtId="15" fontId="97" fillId="27" borderId="0" xfId="23" quotePrefix="1" applyNumberFormat="1" applyFont="1" applyFill="1" applyBorder="1" applyAlignment="1">
      <alignment horizontal="center"/>
    </xf>
    <xf numFmtId="15" fontId="97" fillId="27" borderId="0" xfId="23" quotePrefix="1" applyNumberFormat="1" applyFont="1" applyFill="1" applyBorder="1" applyAlignment="1">
      <alignment horizontal="left"/>
    </xf>
    <xf numFmtId="0" fontId="99" fillId="27" borderId="0" xfId="23" applyFont="1" applyFill="1"/>
    <xf numFmtId="164" fontId="85" fillId="27" borderId="0" xfId="20" applyNumberFormat="1" applyFont="1" applyFill="1" applyAlignment="1" applyProtection="1"/>
    <xf numFmtId="0" fontId="10" fillId="27" borderId="0" xfId="23" applyFont="1" applyFill="1" applyAlignment="1">
      <alignment horizontal="right"/>
    </xf>
    <xf numFmtId="0" fontId="7" fillId="27" borderId="0" xfId="23" applyFont="1" applyFill="1" applyBorder="1"/>
    <xf numFmtId="0" fontId="73" fillId="27" borderId="0" xfId="23" applyFont="1" applyFill="1" applyBorder="1" applyAlignment="1">
      <alignment horizontal="right"/>
    </xf>
    <xf numFmtId="15" fontId="73" fillId="27" borderId="0" xfId="23" applyNumberFormat="1" applyFont="1" applyFill="1" applyBorder="1" applyAlignment="1">
      <alignment horizontal="center"/>
    </xf>
    <xf numFmtId="166" fontId="77" fillId="27" borderId="0" xfId="23" applyNumberFormat="1" applyFont="1" applyFill="1"/>
    <xf numFmtId="166" fontId="77" fillId="27" borderId="0" xfId="23" applyNumberFormat="1" applyFont="1" applyFill="1" applyAlignment="1">
      <alignment horizontal="left"/>
    </xf>
    <xf numFmtId="0" fontId="5" fillId="27" borderId="0" xfId="27" applyFont="1" applyFill="1" applyBorder="1" applyAlignment="1">
      <alignment horizontal="left" vertical="center" wrapText="1"/>
    </xf>
    <xf numFmtId="0" fontId="7" fillId="27" borderId="0" xfId="0" applyFont="1" applyFill="1" applyBorder="1" applyAlignment="1">
      <alignment horizontal="left"/>
    </xf>
    <xf numFmtId="16" fontId="7" fillId="27" borderId="0" xfId="24" applyNumberFormat="1" applyFont="1" applyFill="1" applyBorder="1" applyAlignment="1">
      <alignment horizontal="left"/>
    </xf>
    <xf numFmtId="0" fontId="98" fillId="27" borderId="0" xfId="23" applyFont="1" applyFill="1"/>
    <xf numFmtId="0" fontId="18" fillId="27" borderId="0" xfId="23" applyFont="1" applyFill="1"/>
    <xf numFmtId="16" fontId="77" fillId="27" borderId="0" xfId="24" applyNumberFormat="1" applyFont="1" applyFill="1" applyBorder="1" applyAlignment="1">
      <alignment horizontal="left"/>
    </xf>
    <xf numFmtId="0" fontId="81" fillId="27" borderId="0" xfId="26" applyFont="1" applyFill="1" applyBorder="1" applyAlignment="1">
      <alignment vertical="center"/>
    </xf>
    <xf numFmtId="164" fontId="7" fillId="27" borderId="0" xfId="24" applyNumberFormat="1" applyFont="1" applyFill="1" applyBorder="1"/>
    <xf numFmtId="0" fontId="77" fillId="27" borderId="0" xfId="26" applyFont="1" applyFill="1" applyBorder="1" applyAlignment="1">
      <alignment vertical="center"/>
    </xf>
    <xf numFmtId="0" fontId="74" fillId="27" borderId="0" xfId="26" applyFont="1" applyFill="1" applyBorder="1" applyAlignment="1">
      <alignment vertical="center"/>
    </xf>
    <xf numFmtId="0" fontId="87" fillId="27" borderId="0" xfId="23" applyFont="1" applyFill="1" applyBorder="1" applyAlignment="1">
      <alignment horizontal="right" vertical="center"/>
    </xf>
    <xf numFmtId="0" fontId="72" fillId="30" borderId="0" xfId="26" applyFont="1" applyFill="1" applyBorder="1" applyAlignment="1">
      <alignment vertical="center"/>
    </xf>
    <xf numFmtId="0" fontId="74" fillId="30" borderId="0" xfId="26" applyFont="1" applyFill="1" applyBorder="1" applyAlignment="1">
      <alignment vertical="center"/>
    </xf>
    <xf numFmtId="0" fontId="73" fillId="27" borderId="0" xfId="26" applyFont="1" applyFill="1" applyBorder="1" applyAlignment="1">
      <alignment vertical="center"/>
    </xf>
    <xf numFmtId="1" fontId="86" fillId="27" borderId="0" xfId="28" applyNumberFormat="1" applyFont="1" applyFill="1" applyBorder="1" applyAlignment="1">
      <alignment horizontal="left" vertical="center"/>
    </xf>
    <xf numFmtId="0" fontId="7" fillId="27" borderId="0" xfId="23" applyFont="1" applyFill="1" applyAlignment="1"/>
    <xf numFmtId="0" fontId="7" fillId="27" borderId="0" xfId="23" applyFont="1" applyFill="1" applyAlignment="1">
      <alignment horizontal="right"/>
    </xf>
    <xf numFmtId="0" fontId="72" fillId="27" borderId="0" xfId="23" applyFont="1" applyFill="1" applyBorder="1" applyAlignment="1">
      <alignment horizontal="left" vertical="center"/>
    </xf>
    <xf numFmtId="0" fontId="63" fillId="27" borderId="0" xfId="23" applyFont="1" applyFill="1" applyBorder="1" applyAlignment="1">
      <alignment horizontal="left"/>
    </xf>
    <xf numFmtId="0" fontId="100" fillId="27" borderId="0" xfId="23" applyFont="1" applyFill="1"/>
    <xf numFmtId="0" fontId="65" fillId="27" borderId="0" xfId="23" applyFont="1" applyFill="1"/>
    <xf numFmtId="0" fontId="84" fillId="0" borderId="0" xfId="23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6" fillId="24" borderId="0" xfId="26" applyFont="1" applyFill="1" applyBorder="1" applyAlignment="1">
      <alignment vertical="center"/>
    </xf>
    <xf numFmtId="0" fontId="78" fillId="24" borderId="28" xfId="0" applyFont="1" applyFill="1" applyBorder="1" applyAlignment="1">
      <alignment horizontal="left" vertical="center"/>
    </xf>
    <xf numFmtId="0" fontId="18" fillId="26" borderId="36" xfId="23" applyFont="1" applyFill="1" applyBorder="1" applyAlignment="1">
      <alignment horizontal="center" vertical="center" wrapText="1"/>
    </xf>
    <xf numFmtId="165" fontId="18" fillId="24" borderId="38" xfId="24" applyNumberFormat="1" applyFont="1" applyFill="1" applyBorder="1" applyAlignment="1">
      <alignment horizontal="center" vertical="center"/>
    </xf>
    <xf numFmtId="0" fontId="63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72" fillId="27" borderId="0" xfId="23" applyFont="1" applyFill="1" applyBorder="1" applyAlignment="1">
      <alignment horizontal="left" vertical="center"/>
    </xf>
    <xf numFmtId="165" fontId="18" fillId="27" borderId="40" xfId="24" applyNumberFormat="1" applyFont="1" applyFill="1" applyBorder="1" applyAlignment="1">
      <alignment horizontal="center" vertical="center"/>
    </xf>
    <xf numFmtId="0" fontId="5" fillId="27" borderId="0" xfId="27" applyFont="1" applyFill="1" applyBorder="1" applyAlignment="1">
      <alignment horizontal="center" vertical="center" wrapText="1"/>
    </xf>
    <xf numFmtId="0" fontId="7" fillId="27" borderId="0" xfId="0" applyFont="1" applyFill="1" applyBorder="1"/>
    <xf numFmtId="16" fontId="77" fillId="25" borderId="0" xfId="24" applyNumberFormat="1" applyFont="1" applyFill="1" applyBorder="1" applyAlignment="1">
      <alignment horizontal="center"/>
    </xf>
    <xf numFmtId="0" fontId="18" fillId="0" borderId="0" xfId="24" applyFont="1" applyFill="1" applyBorder="1" applyAlignment="1">
      <alignment horizontal="center"/>
    </xf>
    <xf numFmtId="0" fontId="18" fillId="0" borderId="0" xfId="24" applyFont="1" applyFill="1" applyBorder="1" applyAlignment="1">
      <alignment horizontal="left"/>
    </xf>
    <xf numFmtId="0" fontId="18" fillId="0" borderId="0" xfId="24" applyFont="1" applyFill="1" applyBorder="1" applyAlignment="1">
      <alignment horizontal="center" wrapText="1"/>
    </xf>
    <xf numFmtId="0" fontId="18" fillId="0" borderId="40" xfId="23" applyFont="1" applyFill="1" applyBorder="1" applyAlignment="1">
      <alignment horizontal="center" vertical="center"/>
    </xf>
    <xf numFmtId="0" fontId="7" fillId="0" borderId="0" xfId="23" applyFont="1" applyAlignment="1">
      <alignment horizontal="left"/>
    </xf>
    <xf numFmtId="0" fontId="74" fillId="0" borderId="0" xfId="23" applyFont="1" applyBorder="1" applyAlignment="1">
      <alignment wrapText="1"/>
    </xf>
    <xf numFmtId="0" fontId="5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center"/>
    </xf>
    <xf numFmtId="164" fontId="101" fillId="0" borderId="0" xfId="20" applyNumberFormat="1" applyFont="1" applyFill="1" applyAlignment="1" applyProtection="1">
      <alignment horizontal="left"/>
    </xf>
    <xf numFmtId="0" fontId="10" fillId="0" borderId="0" xfId="23" applyFont="1" applyAlignment="1">
      <alignment horizontal="left"/>
    </xf>
    <xf numFmtId="0" fontId="10" fillId="0" borderId="0" xfId="23" applyFont="1" applyAlignment="1">
      <alignment horizontal="right"/>
    </xf>
    <xf numFmtId="0" fontId="10" fillId="0" borderId="0" xfId="23" applyFont="1" applyAlignment="1">
      <alignment horizontal="center"/>
    </xf>
    <xf numFmtId="2" fontId="88" fillId="0" borderId="0" xfId="0" applyNumberFormat="1" applyFont="1" applyBorder="1" applyAlignment="1">
      <alignment horizontal="center"/>
    </xf>
    <xf numFmtId="0" fontId="5" fillId="0" borderId="0" xfId="23" applyFont="1" applyAlignment="1">
      <alignment horizontal="right"/>
    </xf>
    <xf numFmtId="0" fontId="5" fillId="0" borderId="0" xfId="23" applyFont="1" applyAlignment="1">
      <alignment horizontal="center"/>
    </xf>
    <xf numFmtId="0" fontId="5" fillId="0" borderId="0" xfId="23" applyFont="1" applyBorder="1" applyAlignment="1">
      <alignment horizontal="center"/>
    </xf>
    <xf numFmtId="15" fontId="18" fillId="0" borderId="0" xfId="23" quotePrefix="1" applyNumberFormat="1" applyFont="1" applyBorder="1" applyAlignment="1">
      <alignment horizontal="center"/>
    </xf>
    <xf numFmtId="164" fontId="85" fillId="0" borderId="0" xfId="20" applyNumberFormat="1" applyFont="1" applyFill="1" applyAlignment="1" applyProtection="1">
      <alignment horizontal="left"/>
    </xf>
    <xf numFmtId="0" fontId="5" fillId="0" borderId="40" xfId="23" applyFont="1" applyFill="1" applyBorder="1" applyAlignment="1">
      <alignment horizontal="center"/>
    </xf>
    <xf numFmtId="0" fontId="18" fillId="0" borderId="0" xfId="23" applyFont="1" applyFill="1" applyBorder="1" applyAlignment="1">
      <alignment horizontal="left" vertical="center"/>
    </xf>
    <xf numFmtId="0" fontId="77" fillId="0" borderId="0" xfId="23" applyFont="1"/>
    <xf numFmtId="16" fontId="18" fillId="25" borderId="11" xfId="23" applyNumberFormat="1" applyFont="1" applyFill="1" applyBorder="1" applyAlignment="1">
      <alignment horizontal="right"/>
    </xf>
    <xf numFmtId="16" fontId="18" fillId="25" borderId="11" xfId="23" applyNumberFormat="1" applyFont="1" applyFill="1" applyBorder="1" applyAlignment="1">
      <alignment horizontal="center"/>
    </xf>
    <xf numFmtId="16" fontId="102" fillId="25" borderId="11" xfId="23" quotePrefix="1" applyNumberFormat="1" applyFont="1" applyFill="1" applyBorder="1" applyAlignment="1">
      <alignment horizontal="center"/>
    </xf>
    <xf numFmtId="0" fontId="18" fillId="0" borderId="0" xfId="23" applyFont="1"/>
    <xf numFmtId="16" fontId="103" fillId="25" borderId="11" xfId="24" applyNumberFormat="1" applyFont="1" applyFill="1" applyBorder="1" applyAlignment="1">
      <alignment horizontal="right"/>
    </xf>
    <xf numFmtId="16" fontId="103" fillId="25" borderId="11" xfId="23" applyNumberFormat="1" applyFont="1" applyFill="1" applyBorder="1" applyAlignment="1">
      <alignment horizontal="center"/>
    </xf>
    <xf numFmtId="16" fontId="18" fillId="25" borderId="11" xfId="23" quotePrefix="1" applyNumberFormat="1" applyFont="1" applyFill="1" applyBorder="1" applyAlignment="1">
      <alignment horizontal="center"/>
    </xf>
    <xf numFmtId="0" fontId="103" fillId="0" borderId="0" xfId="23" applyFont="1"/>
    <xf numFmtId="165" fontId="18" fillId="24" borderId="37" xfId="24" applyNumberFormat="1" applyFont="1" applyFill="1" applyBorder="1" applyAlignment="1">
      <alignment horizontal="center" vertical="center"/>
    </xf>
    <xf numFmtId="165" fontId="18" fillId="27" borderId="0" xfId="24" applyNumberFormat="1" applyFont="1" applyFill="1" applyBorder="1" applyAlignment="1">
      <alignment horizontal="center" vertical="center"/>
    </xf>
    <xf numFmtId="16" fontId="90" fillId="25" borderId="11" xfId="23" applyNumberFormat="1" applyFont="1" applyFill="1" applyBorder="1" applyAlignment="1">
      <alignment horizontal="right"/>
    </xf>
    <xf numFmtId="16" fontId="90" fillId="25" borderId="11" xfId="23" applyNumberFormat="1" applyFont="1" applyFill="1" applyBorder="1" applyAlignment="1">
      <alignment horizontal="center"/>
    </xf>
    <xf numFmtId="0" fontId="90" fillId="0" borderId="0" xfId="23" applyFont="1"/>
    <xf numFmtId="16" fontId="76" fillId="25" borderId="11" xfId="23" applyNumberFormat="1" applyFont="1" applyFill="1" applyBorder="1" applyAlignment="1">
      <alignment horizontal="center"/>
    </xf>
    <xf numFmtId="16" fontId="76" fillId="25" borderId="11" xfId="23" quotePrefix="1" applyNumberFormat="1" applyFont="1" applyFill="1" applyBorder="1" applyAlignment="1">
      <alignment horizontal="center"/>
    </xf>
    <xf numFmtId="0" fontId="76" fillId="0" borderId="0" xfId="23" applyFont="1"/>
    <xf numFmtId="165" fontId="18" fillId="24" borderId="0" xfId="24" applyNumberFormat="1" applyFont="1" applyFill="1" applyBorder="1" applyAlignment="1">
      <alignment horizontal="center" vertical="center"/>
    </xf>
    <xf numFmtId="16" fontId="90" fillId="25" borderId="0" xfId="23" applyNumberFormat="1" applyFont="1" applyFill="1" applyBorder="1" applyAlignment="1">
      <alignment horizontal="right"/>
    </xf>
    <xf numFmtId="16" fontId="76" fillId="25" borderId="0" xfId="24" applyNumberFormat="1" applyFont="1" applyFill="1" applyBorder="1" applyAlignment="1">
      <alignment horizontal="right"/>
    </xf>
    <xf numFmtId="0" fontId="7" fillId="0" borderId="0" xfId="23" applyFont="1" applyAlignment="1">
      <alignment horizontal="right"/>
    </xf>
    <xf numFmtId="0" fontId="104" fillId="0" borderId="0" xfId="25" applyFont="1" applyFill="1" applyBorder="1" applyAlignment="1">
      <alignment horizontal="center"/>
    </xf>
    <xf numFmtId="16" fontId="76" fillId="25" borderId="18" xfId="23" applyNumberFormat="1" applyFont="1" applyFill="1" applyBorder="1" applyAlignment="1">
      <alignment horizontal="center"/>
    </xf>
    <xf numFmtId="16" fontId="76" fillId="25" borderId="18" xfId="23" quotePrefix="1" applyNumberFormat="1" applyFont="1" applyFill="1" applyBorder="1" applyAlignment="1">
      <alignment horizontal="center"/>
    </xf>
    <xf numFmtId="166" fontId="78" fillId="0" borderId="0" xfId="0" applyNumberFormat="1" applyFont="1" applyFill="1" applyBorder="1" applyAlignment="1">
      <alignment horizontal="center" vertical="center"/>
    </xf>
    <xf numFmtId="166" fontId="79" fillId="0" borderId="0" xfId="0" applyNumberFormat="1" applyFont="1" applyFill="1" applyBorder="1" applyAlignment="1">
      <alignment horizontal="center" vertical="center"/>
    </xf>
    <xf numFmtId="16" fontId="104" fillId="0" borderId="0" xfId="23" applyNumberFormat="1" applyFont="1" applyFill="1" applyBorder="1" applyAlignment="1">
      <alignment horizontal="right"/>
    </xf>
    <xf numFmtId="16" fontId="104" fillId="0" borderId="0" xfId="23" applyNumberFormat="1" applyFont="1" applyFill="1" applyBorder="1" applyAlignment="1">
      <alignment horizontal="center"/>
    </xf>
    <xf numFmtId="16" fontId="104" fillId="0" borderId="0" xfId="23" applyNumberFormat="1" applyFont="1" applyBorder="1" applyAlignment="1">
      <alignment horizontal="center"/>
    </xf>
    <xf numFmtId="0" fontId="7" fillId="29" borderId="0" xfId="23" applyFont="1" applyFill="1" applyBorder="1"/>
    <xf numFmtId="0" fontId="7" fillId="29" borderId="0" xfId="23" applyFont="1" applyFill="1" applyBorder="1" applyAlignment="1">
      <alignment horizontal="left"/>
    </xf>
    <xf numFmtId="0" fontId="7" fillId="29" borderId="0" xfId="23" applyFont="1" applyFill="1" applyBorder="1" applyAlignment="1">
      <alignment horizontal="right"/>
    </xf>
    <xf numFmtId="0" fontId="7" fillId="0" borderId="0" xfId="23" applyFont="1" applyBorder="1" applyAlignment="1">
      <alignment horizontal="right"/>
    </xf>
    <xf numFmtId="16" fontId="88" fillId="0" borderId="0" xfId="28" quotePrefix="1" applyNumberFormat="1" applyFont="1" applyBorder="1" applyAlignment="1">
      <alignment horizontal="center" vertical="center"/>
    </xf>
    <xf numFmtId="16" fontId="7" fillId="0" borderId="0" xfId="23" applyNumberFormat="1" applyFont="1" applyBorder="1" applyAlignment="1">
      <alignment horizontal="right"/>
    </xf>
    <xf numFmtId="0" fontId="7" fillId="0" borderId="0" xfId="23" applyFont="1" applyAlignment="1">
      <alignment horizontal="center"/>
    </xf>
    <xf numFmtId="16" fontId="82" fillId="0" borderId="0" xfId="24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72" fillId="0" borderId="0" xfId="23" applyFont="1" applyFill="1" applyBorder="1" applyAlignment="1">
      <alignment horizontal="left" vertical="center" wrapText="1"/>
    </xf>
    <xf numFmtId="0" fontId="94" fillId="0" borderId="0" xfId="0" applyFont="1" applyBorder="1" applyAlignment="1">
      <alignment vertical="center"/>
    </xf>
    <xf numFmtId="0" fontId="95" fillId="0" borderId="0" xfId="0" applyFont="1" applyFill="1" applyBorder="1" applyAlignment="1">
      <alignment horizontal="left" vertical="center"/>
    </xf>
    <xf numFmtId="0" fontId="105" fillId="0" borderId="0" xfId="0" applyFont="1" applyBorder="1" applyAlignment="1">
      <alignment vertical="center"/>
    </xf>
    <xf numFmtId="0" fontId="106" fillId="0" borderId="0" xfId="0" applyFont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23" applyFont="1" applyBorder="1" applyAlignment="1">
      <alignment horizontal="center"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7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left"/>
    </xf>
    <xf numFmtId="2" fontId="88" fillId="0" borderId="0" xfId="0" applyNumberFormat="1" applyFont="1" applyBorder="1" applyAlignment="1">
      <alignment horizontal="left"/>
    </xf>
    <xf numFmtId="0" fontId="104" fillId="0" borderId="0" xfId="25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16" fontId="82" fillId="0" borderId="0" xfId="24" applyNumberFormat="1" applyFont="1" applyFill="1" applyBorder="1" applyAlignment="1">
      <alignment horizontal="left"/>
    </xf>
    <xf numFmtId="0" fontId="72" fillId="0" borderId="0" xfId="0" applyFont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0" fontId="96" fillId="0" borderId="0" xfId="23" applyFont="1"/>
    <xf numFmtId="0" fontId="7" fillId="0" borderId="0" xfId="23" applyFont="1" applyFill="1" applyBorder="1" applyAlignment="1"/>
    <xf numFmtId="0" fontId="18" fillId="0" borderId="44" xfId="24" applyFont="1" applyFill="1" applyBorder="1" applyAlignment="1">
      <alignment horizontal="left" vertical="center"/>
    </xf>
    <xf numFmtId="0" fontId="18" fillId="0" borderId="43" xfId="24" applyFont="1" applyFill="1" applyBorder="1" applyAlignment="1">
      <alignment horizontal="left" vertical="center" wrapText="1"/>
    </xf>
    <xf numFmtId="0" fontId="18" fillId="0" borderId="41" xfId="24" applyFont="1" applyFill="1" applyBorder="1" applyAlignment="1">
      <alignment horizontal="left" vertical="center"/>
    </xf>
    <xf numFmtId="0" fontId="18" fillId="0" borderId="41" xfId="23" applyFont="1" applyBorder="1" applyAlignment="1">
      <alignment horizontal="center" vertical="center"/>
    </xf>
    <xf numFmtId="0" fontId="18" fillId="0" borderId="44" xfId="24" applyFont="1" applyFill="1" applyBorder="1" applyAlignment="1">
      <alignment horizontal="left" vertical="center" wrapText="1"/>
    </xf>
    <xf numFmtId="0" fontId="18" fillId="0" borderId="0" xfId="23" applyFont="1" applyAlignment="1">
      <alignment vertical="center"/>
    </xf>
    <xf numFmtId="16" fontId="90" fillId="25" borderId="11" xfId="23" quotePrefix="1" applyNumberFormat="1" applyFont="1" applyFill="1" applyBorder="1" applyAlignment="1">
      <alignment horizontal="center"/>
    </xf>
    <xf numFmtId="16" fontId="90" fillId="25" borderId="47" xfId="23" quotePrefix="1" applyNumberFormat="1" applyFont="1" applyFill="1" applyBorder="1" applyAlignment="1">
      <alignment horizontal="center"/>
    </xf>
    <xf numFmtId="16" fontId="77" fillId="25" borderId="0" xfId="25" applyNumberFormat="1" applyFont="1" applyFill="1" applyBorder="1" applyAlignment="1">
      <alignment horizontal="center"/>
    </xf>
    <xf numFmtId="16" fontId="76" fillId="25" borderId="0" xfId="25" applyNumberFormat="1" applyFont="1" applyFill="1" applyBorder="1" applyAlignment="1">
      <alignment horizontal="center"/>
    </xf>
    <xf numFmtId="16" fontId="18" fillId="25" borderId="0" xfId="24" applyNumberFormat="1" applyFont="1" applyFill="1" applyBorder="1" applyAlignment="1">
      <alignment horizontal="right"/>
    </xf>
    <xf numFmtId="16" fontId="90" fillId="25" borderId="42" xfId="24" applyNumberFormat="1" applyFont="1" applyFill="1" applyBorder="1" applyAlignment="1">
      <alignment horizontal="right"/>
    </xf>
    <xf numFmtId="0" fontId="96" fillId="29" borderId="0" xfId="23" applyFont="1" applyFill="1" applyBorder="1"/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105" fillId="0" borderId="0" xfId="0" applyFont="1" applyAlignment="1">
      <alignment horizontal="left"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8" fillId="0" borderId="0" xfId="23" applyFont="1" applyFill="1"/>
    <xf numFmtId="0" fontId="10" fillId="27" borderId="0" xfId="23" applyFont="1" applyFill="1" applyBorder="1" applyAlignment="1"/>
    <xf numFmtId="0" fontId="99" fillId="27" borderId="0" xfId="23" applyFont="1" applyFill="1" applyAlignment="1"/>
    <xf numFmtId="0" fontId="10" fillId="27" borderId="0" xfId="23" applyFont="1" applyFill="1" applyAlignment="1"/>
    <xf numFmtId="0" fontId="81" fillId="27" borderId="0" xfId="28" applyFont="1" applyFill="1" applyBorder="1" applyAlignment="1">
      <alignment vertical="center"/>
    </xf>
    <xf numFmtId="16" fontId="76" fillId="25" borderId="18" xfId="24" applyNumberFormat="1" applyFont="1" applyFill="1" applyBorder="1" applyAlignment="1">
      <alignment horizontal="right"/>
    </xf>
    <xf numFmtId="16" fontId="90" fillId="25" borderId="0" xfId="25" applyNumberFormat="1" applyFont="1" applyFill="1" applyBorder="1" applyAlignment="1">
      <alignment horizontal="center"/>
    </xf>
    <xf numFmtId="16" fontId="103" fillId="25" borderId="11" xfId="23" quotePrefix="1" applyNumberFormat="1" applyFont="1" applyFill="1" applyBorder="1" applyAlignment="1">
      <alignment horizontal="center"/>
    </xf>
    <xf numFmtId="0" fontId="18" fillId="27" borderId="0" xfId="23" applyFont="1" applyFill="1" applyBorder="1" applyAlignment="1"/>
    <xf numFmtId="2" fontId="88" fillId="0" borderId="0" xfId="0" applyNumberFormat="1" applyFont="1" applyBorder="1" applyAlignment="1"/>
    <xf numFmtId="0" fontId="10" fillId="0" borderId="0" xfId="23" applyFont="1" applyAlignment="1"/>
    <xf numFmtId="0" fontId="76" fillId="25" borderId="14" xfId="0" applyFont="1" applyFill="1" applyBorder="1" applyAlignment="1"/>
    <xf numFmtId="0" fontId="104" fillId="0" borderId="0" xfId="25" applyFont="1" applyFill="1" applyBorder="1" applyAlignment="1"/>
    <xf numFmtId="0" fontId="7" fillId="29" borderId="0" xfId="23" applyFont="1" applyFill="1" applyBorder="1" applyAlignment="1"/>
    <xf numFmtId="0" fontId="73" fillId="0" borderId="0" xfId="0" applyFont="1" applyFill="1" applyBorder="1" applyAlignment="1"/>
    <xf numFmtId="0" fontId="84" fillId="0" borderId="0" xfId="23" applyFont="1" applyFill="1" applyBorder="1" applyAlignment="1"/>
    <xf numFmtId="0" fontId="74" fillId="0" borderId="0" xfId="0" applyFont="1" applyFill="1" applyBorder="1" applyAlignment="1"/>
    <xf numFmtId="16" fontId="82" fillId="0" borderId="0" xfId="24" applyNumberFormat="1" applyFont="1" applyFill="1" applyBorder="1" applyAlignment="1"/>
    <xf numFmtId="0" fontId="72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7" fillId="0" borderId="0" xfId="23" applyFont="1" applyAlignment="1"/>
    <xf numFmtId="0" fontId="18" fillId="0" borderId="0" xfId="24" applyFont="1" applyFill="1" applyBorder="1" applyAlignment="1"/>
    <xf numFmtId="16" fontId="77" fillId="33" borderId="11" xfId="23" quotePrefix="1" applyNumberFormat="1" applyFont="1" applyFill="1" applyBorder="1" applyAlignment="1">
      <alignment horizontal="center"/>
    </xf>
    <xf numFmtId="0" fontId="91" fillId="0" borderId="0" xfId="23" applyFont="1"/>
    <xf numFmtId="16" fontId="91" fillId="25" borderId="40" xfId="24" applyNumberFormat="1" applyFont="1" applyFill="1" applyBorder="1" applyAlignment="1">
      <alignment horizontal="right"/>
    </xf>
    <xf numFmtId="0" fontId="18" fillId="0" borderId="41" xfId="24" applyFont="1" applyFill="1" applyBorder="1" applyAlignment="1">
      <alignment horizontal="center" vertical="center"/>
    </xf>
    <xf numFmtId="165" fontId="78" fillId="24" borderId="37" xfId="24" applyNumberFormat="1" applyFont="1" applyFill="1" applyBorder="1" applyAlignment="1">
      <alignment horizontal="center" vertical="center"/>
    </xf>
    <xf numFmtId="16" fontId="77" fillId="34" borderId="10" xfId="24" applyNumberFormat="1" applyFont="1" applyFill="1" applyBorder="1" applyAlignment="1">
      <alignment horizontal="center"/>
    </xf>
    <xf numFmtId="16" fontId="76" fillId="33" borderId="11" xfId="23" quotePrefix="1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16" fontId="77" fillId="25" borderId="11" xfId="23" quotePrefix="1" applyNumberFormat="1" applyFont="1" applyFill="1" applyBorder="1" applyAlignment="1">
      <alignment horizontal="center"/>
    </xf>
    <xf numFmtId="16" fontId="18" fillId="25" borderId="11" xfId="23" applyNumberFormat="1" applyFont="1" applyFill="1" applyBorder="1"/>
    <xf numFmtId="16" fontId="91" fillId="25" borderId="11" xfId="23" quotePrefix="1" applyNumberFormat="1" applyFont="1" applyFill="1" applyBorder="1" applyAlignment="1">
      <alignment horizontal="center"/>
    </xf>
    <xf numFmtId="16" fontId="91" fillId="25" borderId="18" xfId="23" quotePrefix="1" applyNumberFormat="1" applyFont="1" applyFill="1" applyBorder="1" applyAlignment="1">
      <alignment horizontal="center"/>
    </xf>
    <xf numFmtId="16" fontId="91" fillId="25" borderId="18" xfId="23" applyNumberFormat="1" applyFont="1" applyFill="1" applyBorder="1" applyAlignment="1">
      <alignment horizontal="center"/>
    </xf>
    <xf numFmtId="16" fontId="76" fillId="25" borderId="37" xfId="23" quotePrefix="1" applyNumberFormat="1" applyFont="1" applyFill="1" applyBorder="1" applyAlignment="1">
      <alignment horizontal="center"/>
    </xf>
    <xf numFmtId="16" fontId="76" fillId="25" borderId="14" xfId="23" quotePrefix="1" applyNumberFormat="1" applyFont="1" applyFill="1" applyBorder="1" applyAlignment="1">
      <alignment horizontal="center"/>
    </xf>
    <xf numFmtId="16" fontId="90" fillId="25" borderId="14" xfId="24" applyNumberFormat="1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6" fontId="76" fillId="25" borderId="11" xfId="0" applyNumberFormat="1" applyFont="1" applyFill="1" applyBorder="1" applyAlignment="1">
      <alignment horizontal="center" vertical="center"/>
    </xf>
    <xf numFmtId="0" fontId="18" fillId="25" borderId="14" xfId="0" applyFont="1" applyFill="1" applyBorder="1" applyAlignment="1"/>
    <xf numFmtId="0" fontId="90" fillId="25" borderId="0" xfId="0" applyFont="1" applyFill="1" applyBorder="1" applyAlignment="1">
      <alignment horizontal="left"/>
    </xf>
    <xf numFmtId="16" fontId="77" fillId="25" borderId="14" xfId="23" quotePrefix="1" applyNumberFormat="1" applyFont="1" applyFill="1" applyBorder="1" applyAlignment="1">
      <alignment horizontal="center"/>
    </xf>
    <xf numFmtId="0" fontId="10" fillId="27" borderId="20" xfId="0" applyFont="1" applyFill="1" applyBorder="1"/>
    <xf numFmtId="0" fontId="10" fillId="27" borderId="0" xfId="0" applyFont="1" applyFill="1" applyBorder="1"/>
    <xf numFmtId="0" fontId="10" fillId="27" borderId="23" xfId="0" applyFont="1" applyFill="1" applyBorder="1"/>
    <xf numFmtId="0" fontId="7" fillId="27" borderId="24" xfId="0" applyFont="1" applyFill="1" applyBorder="1" applyAlignment="1">
      <alignment horizontal="left"/>
    </xf>
    <xf numFmtId="0" fontId="48" fillId="27" borderId="0" xfId="0" applyFont="1" applyFill="1"/>
    <xf numFmtId="0" fontId="48" fillId="27" borderId="35" xfId="0" applyFont="1" applyFill="1" applyBorder="1"/>
    <xf numFmtId="0" fontId="7" fillId="27" borderId="25" xfId="0" applyFont="1" applyFill="1" applyBorder="1"/>
    <xf numFmtId="0" fontId="18" fillId="27" borderId="24" xfId="0" applyFont="1" applyFill="1" applyBorder="1"/>
    <xf numFmtId="0" fontId="18" fillId="27" borderId="0" xfId="0" applyFont="1" applyFill="1"/>
    <xf numFmtId="0" fontId="26" fillId="27" borderId="24" xfId="0" applyFont="1" applyFill="1" applyBorder="1"/>
    <xf numFmtId="0" fontId="64" fillId="27" borderId="24" xfId="0" applyFont="1" applyFill="1" applyBorder="1"/>
    <xf numFmtId="0" fontId="7" fillId="27" borderId="24" xfId="104" applyFont="1" applyFill="1" applyBorder="1"/>
    <xf numFmtId="0" fontId="47" fillId="27" borderId="0" xfId="0" applyFont="1" applyFill="1"/>
    <xf numFmtId="0" fontId="7" fillId="27" borderId="51" xfId="0" applyFont="1" applyFill="1" applyBorder="1"/>
    <xf numFmtId="0" fontId="7" fillId="27" borderId="18" xfId="0" applyFont="1" applyFill="1" applyBorder="1"/>
    <xf numFmtId="0" fontId="18" fillId="27" borderId="18" xfId="0" applyFont="1" applyFill="1" applyBorder="1"/>
    <xf numFmtId="0" fontId="48" fillId="27" borderId="0" xfId="0" applyFont="1" applyFill="1" applyBorder="1"/>
    <xf numFmtId="0" fontId="11" fillId="27" borderId="40" xfId="106" applyFont="1" applyFill="1" applyBorder="1" applyAlignment="1">
      <alignment vertical="center"/>
    </xf>
    <xf numFmtId="0" fontId="11" fillId="27" borderId="40" xfId="106" applyFont="1" applyFill="1" applyBorder="1" applyAlignment="1">
      <alignment horizontal="center" vertical="center" wrapText="1"/>
    </xf>
    <xf numFmtId="0" fontId="11" fillId="0" borderId="40" xfId="106" applyFont="1" applyFill="1" applyBorder="1" applyAlignment="1">
      <alignment horizontal="center" vertical="center" wrapText="1"/>
    </xf>
    <xf numFmtId="0" fontId="11" fillId="0" borderId="0" xfId="106" applyFont="1" applyFill="1" applyBorder="1" applyAlignment="1">
      <alignment horizontal="center" vertical="center" wrapText="1"/>
    </xf>
    <xf numFmtId="0" fontId="110" fillId="0" borderId="0" xfId="106" applyFont="1" applyFill="1" applyBorder="1" applyAlignment="1">
      <alignment vertical="center"/>
    </xf>
    <xf numFmtId="0" fontId="110" fillId="0" borderId="0" xfId="106" applyFont="1" applyFill="1" applyBorder="1"/>
    <xf numFmtId="0" fontId="110" fillId="0" borderId="40" xfId="106" applyFont="1" applyFill="1" applyBorder="1" applyAlignment="1">
      <alignment horizontal="center" vertical="center"/>
    </xf>
    <xf numFmtId="168" fontId="77" fillId="35" borderId="10" xfId="0" applyNumberFormat="1" applyFont="1" applyFill="1" applyBorder="1" applyAlignment="1"/>
    <xf numFmtId="168" fontId="77" fillId="35" borderId="10" xfId="0" applyNumberFormat="1" applyFont="1" applyFill="1" applyBorder="1" applyAlignment="1">
      <alignment horizontal="left"/>
    </xf>
    <xf numFmtId="0" fontId="7" fillId="27" borderId="52" xfId="0" applyFont="1" applyFill="1" applyBorder="1"/>
    <xf numFmtId="0" fontId="10" fillId="0" borderId="52" xfId="0" applyFont="1" applyFill="1" applyBorder="1"/>
    <xf numFmtId="0" fontId="7" fillId="0" borderId="52" xfId="0" applyFont="1" applyFill="1" applyBorder="1"/>
    <xf numFmtId="0" fontId="10" fillId="24" borderId="52" xfId="0" applyFont="1" applyFill="1" applyBorder="1"/>
    <xf numFmtId="0" fontId="18" fillId="0" borderId="52" xfId="0" applyFont="1" applyFill="1" applyBorder="1"/>
    <xf numFmtId="0" fontId="7" fillId="27" borderId="52" xfId="0" applyFont="1" applyFill="1" applyBorder="1" applyAlignment="1">
      <alignment horizontal="left"/>
    </xf>
    <xf numFmtId="0" fontId="18" fillId="27" borderId="52" xfId="0" applyFont="1" applyFill="1" applyBorder="1"/>
    <xf numFmtId="0" fontId="7" fillId="27" borderId="53" xfId="0" applyFont="1" applyFill="1" applyBorder="1" applyAlignment="1">
      <alignment horizontal="left"/>
    </xf>
    <xf numFmtId="0" fontId="7" fillId="27" borderId="54" xfId="0" applyFont="1" applyFill="1" applyBorder="1"/>
    <xf numFmtId="0" fontId="48" fillId="27" borderId="52" xfId="0" applyFont="1" applyFill="1" applyBorder="1"/>
    <xf numFmtId="0" fontId="64" fillId="27" borderId="52" xfId="0" applyFont="1" applyFill="1" applyBorder="1"/>
    <xf numFmtId="0" fontId="7" fillId="30" borderId="52" xfId="0" applyFont="1" applyFill="1" applyBorder="1"/>
    <xf numFmtId="171" fontId="7" fillId="0" borderId="52" xfId="0" applyNumberFormat="1" applyFont="1" applyFill="1" applyBorder="1"/>
    <xf numFmtId="171" fontId="7" fillId="27" borderId="52" xfId="0" applyNumberFormat="1" applyFont="1" applyFill="1" applyBorder="1"/>
    <xf numFmtId="0" fontId="64" fillId="0" borderId="52" xfId="0" applyFont="1" applyFill="1" applyBorder="1"/>
    <xf numFmtId="0" fontId="11" fillId="27" borderId="52" xfId="106" applyFont="1" applyFill="1" applyBorder="1" applyAlignment="1">
      <alignment horizontal="center"/>
    </xf>
    <xf numFmtId="0" fontId="11" fillId="0" borderId="52" xfId="106" applyFont="1" applyFill="1" applyBorder="1" applyAlignment="1">
      <alignment horizontal="center"/>
    </xf>
    <xf numFmtId="0" fontId="4" fillId="27" borderId="52" xfId="106" applyFont="1" applyFill="1" applyBorder="1" applyAlignment="1">
      <alignment horizontal="center"/>
    </xf>
    <xf numFmtId="0" fontId="4" fillId="27" borderId="52" xfId="106" applyFont="1" applyFill="1" applyBorder="1"/>
    <xf numFmtId="0" fontId="4" fillId="0" borderId="52" xfId="106" applyFont="1" applyFill="1" applyBorder="1" applyAlignment="1">
      <alignment horizontal="center"/>
    </xf>
    <xf numFmtId="0" fontId="4" fillId="0" borderId="52" xfId="106" applyFont="1" applyFill="1" applyBorder="1"/>
    <xf numFmtId="0" fontId="7" fillId="0" borderId="52" xfId="106" applyFont="1" applyFill="1" applyBorder="1"/>
    <xf numFmtId="0" fontId="7" fillId="0" borderId="45" xfId="106" applyFont="1" applyFill="1" applyBorder="1"/>
    <xf numFmtId="0" fontId="7" fillId="27" borderId="52" xfId="106" applyFont="1" applyFill="1" applyBorder="1"/>
    <xf numFmtId="0" fontId="7" fillId="27" borderId="45" xfId="106" applyFont="1" applyFill="1" applyBorder="1"/>
    <xf numFmtId="0" fontId="4" fillId="30" borderId="52" xfId="106" applyFont="1" applyFill="1" applyBorder="1" applyAlignment="1">
      <alignment horizontal="center"/>
    </xf>
    <xf numFmtId="0" fontId="111" fillId="27" borderId="52" xfId="106" applyFont="1" applyFill="1" applyBorder="1" applyAlignment="1">
      <alignment horizontal="center"/>
    </xf>
    <xf numFmtId="0" fontId="18" fillId="0" borderId="48" xfId="106" applyFont="1" applyFill="1" applyBorder="1" applyAlignment="1">
      <alignment horizontal="center" vertical="center"/>
    </xf>
    <xf numFmtId="0" fontId="18" fillId="0" borderId="52" xfId="106" applyFont="1" applyFill="1" applyBorder="1" applyAlignment="1">
      <alignment horizontal="center" vertical="center"/>
    </xf>
    <xf numFmtId="0" fontId="112" fillId="27" borderId="52" xfId="106" applyFont="1" applyFill="1" applyBorder="1" applyAlignment="1">
      <alignment horizontal="center"/>
    </xf>
    <xf numFmtId="0" fontId="112" fillId="27" borderId="52" xfId="106" applyFont="1" applyFill="1" applyBorder="1"/>
    <xf numFmtId="0" fontId="112" fillId="0" borderId="52" xfId="106" applyFont="1" applyFill="1" applyBorder="1"/>
    <xf numFmtId="0" fontId="112" fillId="0" borderId="52" xfId="106" applyFont="1" applyFill="1" applyBorder="1" applyAlignment="1">
      <alignment horizontal="center"/>
    </xf>
    <xf numFmtId="0" fontId="26" fillId="27" borderId="0" xfId="106" applyFont="1" applyFill="1"/>
    <xf numFmtId="0" fontId="26" fillId="0" borderId="0" xfId="106" applyFont="1"/>
    <xf numFmtId="0" fontId="3" fillId="0" borderId="0" xfId="106" applyFont="1" applyFill="1" applyBorder="1" applyAlignment="1">
      <alignment horizontal="center" vertical="center" wrapText="1"/>
    </xf>
    <xf numFmtId="0" fontId="3" fillId="0" borderId="52" xfId="106" applyFont="1" applyFill="1" applyBorder="1"/>
    <xf numFmtId="0" fontId="7" fillId="0" borderId="52" xfId="0" applyFont="1" applyFill="1" applyBorder="1" applyAlignment="1"/>
    <xf numFmtId="0" fontId="109" fillId="25" borderId="0" xfId="25" applyFont="1" applyFill="1" applyBorder="1" applyAlignment="1">
      <alignment horizontal="center"/>
    </xf>
    <xf numFmtId="0" fontId="109" fillId="25" borderId="14" xfId="25" applyFont="1" applyFill="1" applyBorder="1" applyAlignment="1">
      <alignment horizontal="left"/>
    </xf>
    <xf numFmtId="16" fontId="103" fillId="25" borderId="0" xfId="23" applyNumberFormat="1" applyFont="1" applyFill="1" applyBorder="1" applyAlignment="1">
      <alignment horizontal="right"/>
    </xf>
    <xf numFmtId="168" fontId="77" fillId="35" borderId="0" xfId="0" applyNumberFormat="1" applyFont="1" applyFill="1" applyBorder="1" applyAlignment="1">
      <alignment horizontal="left"/>
    </xf>
    <xf numFmtId="168" fontId="77" fillId="35" borderId="0" xfId="0" applyNumberFormat="1" applyFont="1" applyFill="1" applyBorder="1" applyAlignment="1"/>
    <xf numFmtId="16" fontId="77" fillId="35" borderId="0" xfId="24" applyNumberFormat="1" applyFont="1" applyFill="1" applyBorder="1" applyAlignment="1">
      <alignment horizontal="center"/>
    </xf>
    <xf numFmtId="0" fontId="90" fillId="25" borderId="14" xfId="0" applyFont="1" applyFill="1" applyBorder="1" applyAlignment="1">
      <alignment horizontal="left"/>
    </xf>
    <xf numFmtId="0" fontId="76" fillId="25" borderId="14" xfId="0" applyFont="1" applyFill="1" applyBorder="1" applyAlignment="1">
      <alignment wrapText="1"/>
    </xf>
    <xf numFmtId="0" fontId="18" fillId="0" borderId="0" xfId="23" applyFont="1" applyFill="1" applyBorder="1"/>
    <xf numFmtId="0" fontId="7" fillId="0" borderId="0" xfId="23" applyFont="1" applyFill="1" applyBorder="1"/>
    <xf numFmtId="0" fontId="7" fillId="0" borderId="0" xfId="0" applyFont="1" applyFill="1" applyBorder="1" applyAlignment="1">
      <alignment horizontal="left" vertical="center"/>
    </xf>
    <xf numFmtId="0" fontId="113" fillId="0" borderId="0" xfId="0" applyFont="1" applyFill="1" applyBorder="1" applyAlignment="1">
      <alignment horizontal="left" vertical="center"/>
    </xf>
    <xf numFmtId="0" fontId="7" fillId="0" borderId="0" xfId="23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96" fillId="0" borderId="0" xfId="23" applyFont="1" applyFill="1" applyBorder="1"/>
    <xf numFmtId="0" fontId="95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right" vertical="center"/>
    </xf>
    <xf numFmtId="0" fontId="18" fillId="0" borderId="54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7" fillId="0" borderId="52" xfId="0" quotePrefix="1" applyFont="1" applyFill="1" applyBorder="1" applyAlignment="1">
      <alignment horizontal="left"/>
    </xf>
    <xf numFmtId="0" fontId="7" fillId="30" borderId="52" xfId="106" applyFont="1" applyFill="1" applyBorder="1"/>
    <xf numFmtId="0" fontId="7" fillId="30" borderId="45" xfId="106" applyFont="1" applyFill="1" applyBorder="1"/>
    <xf numFmtId="0" fontId="76" fillId="25" borderId="0" xfId="25" applyFont="1" applyFill="1" applyBorder="1" applyAlignment="1">
      <alignment horizontal="center"/>
    </xf>
    <xf numFmtId="166" fontId="78" fillId="25" borderId="11" xfId="0" quotePrefix="1" applyNumberFormat="1" applyFont="1" applyFill="1" applyBorder="1" applyAlignment="1">
      <alignment horizontal="center" vertical="center"/>
    </xf>
    <xf numFmtId="166" fontId="18" fillId="25" borderId="11" xfId="0" quotePrefix="1" applyNumberFormat="1" applyFont="1" applyFill="1" applyBorder="1" applyAlignment="1">
      <alignment horizontal="center" vertical="center"/>
    </xf>
    <xf numFmtId="0" fontId="7" fillId="25" borderId="18" xfId="23" applyFont="1" applyFill="1" applyBorder="1" applyAlignment="1">
      <alignment horizontal="right"/>
    </xf>
    <xf numFmtId="0" fontId="7" fillId="25" borderId="18" xfId="23" applyFont="1" applyFill="1" applyBorder="1" applyAlignment="1">
      <alignment horizontal="center"/>
    </xf>
    <xf numFmtId="16" fontId="76" fillId="25" borderId="40" xfId="25" applyNumberFormat="1" applyFont="1" applyFill="1" applyBorder="1" applyAlignment="1">
      <alignment horizontal="center"/>
    </xf>
    <xf numFmtId="0" fontId="76" fillId="25" borderId="39" xfId="0" applyFont="1" applyFill="1" applyBorder="1" applyAlignment="1">
      <alignment horizontal="left"/>
    </xf>
    <xf numFmtId="0" fontId="109" fillId="25" borderId="0" xfId="25" applyFont="1" applyFill="1" applyBorder="1" applyAlignment="1">
      <alignment horizontal="left"/>
    </xf>
    <xf numFmtId="0" fontId="76" fillId="25" borderId="0" xfId="0" applyFont="1" applyFill="1" applyBorder="1" applyAlignment="1">
      <alignment horizontal="left"/>
    </xf>
    <xf numFmtId="166" fontId="78" fillId="25" borderId="0" xfId="0" quotePrefix="1" applyNumberFormat="1" applyFont="1" applyFill="1" applyBorder="1" applyAlignment="1">
      <alignment horizontal="center" vertical="center"/>
    </xf>
    <xf numFmtId="166" fontId="18" fillId="25" borderId="0" xfId="0" quotePrefix="1" applyNumberFormat="1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left"/>
    </xf>
    <xf numFmtId="0" fontId="76" fillId="25" borderId="37" xfId="25" applyFont="1" applyFill="1" applyBorder="1" applyAlignment="1">
      <alignment horizontal="center" wrapText="1"/>
    </xf>
    <xf numFmtId="16" fontId="90" fillId="25" borderId="37" xfId="23" quotePrefix="1" applyNumberFormat="1" applyFont="1" applyFill="1" applyBorder="1" applyAlignment="1">
      <alignment horizontal="center"/>
    </xf>
    <xf numFmtId="16" fontId="90" fillId="25" borderId="14" xfId="23" quotePrefix="1" applyNumberFormat="1" applyFont="1" applyFill="1" applyBorder="1" applyAlignment="1">
      <alignment horizontal="center"/>
    </xf>
    <xf numFmtId="16" fontId="91" fillId="25" borderId="38" xfId="23" quotePrefix="1" applyNumberFormat="1" applyFont="1" applyFill="1" applyBorder="1" applyAlignment="1">
      <alignment horizontal="center"/>
    </xf>
    <xf numFmtId="16" fontId="91" fillId="25" borderId="39" xfId="23" applyNumberFormat="1" applyFont="1" applyFill="1" applyBorder="1" applyAlignment="1">
      <alignment horizontal="center"/>
    </xf>
    <xf numFmtId="16" fontId="77" fillId="0" borderId="0" xfId="23" applyNumberFormat="1" applyFont="1" applyFill="1" applyBorder="1" applyAlignment="1">
      <alignment horizontal="right"/>
    </xf>
    <xf numFmtId="0" fontId="109" fillId="25" borderId="0" xfId="25" applyFont="1" applyFill="1" applyBorder="1" applyAlignment="1">
      <alignment horizontal="center" wrapText="1"/>
    </xf>
    <xf numFmtId="0" fontId="76" fillId="25" borderId="0" xfId="25" applyFont="1" applyFill="1" applyBorder="1" applyAlignment="1">
      <alignment horizontal="center" wrapText="1"/>
    </xf>
    <xf numFmtId="165" fontId="78" fillId="27" borderId="0" xfId="24" applyNumberFormat="1" applyFont="1" applyFill="1" applyBorder="1" applyAlignment="1">
      <alignment horizontal="center" vertical="center" wrapText="1"/>
    </xf>
    <xf numFmtId="165" fontId="18" fillId="27" borderId="0" xfId="24" applyNumberFormat="1" applyFont="1" applyFill="1" applyBorder="1" applyAlignment="1">
      <alignment horizontal="center" vertical="center" wrapText="1"/>
    </xf>
    <xf numFmtId="16" fontId="77" fillId="25" borderId="14" xfId="24" applyNumberFormat="1" applyFont="1" applyFill="1" applyBorder="1" applyAlignment="1">
      <alignment wrapText="1"/>
    </xf>
    <xf numFmtId="0" fontId="77" fillId="25" borderId="14" xfId="0" applyFont="1" applyFill="1" applyBorder="1" applyAlignment="1">
      <alignment wrapText="1"/>
    </xf>
    <xf numFmtId="0" fontId="18" fillId="0" borderId="39" xfId="23" applyFont="1" applyFill="1" applyBorder="1" applyAlignment="1">
      <alignment horizontal="center" vertical="center"/>
    </xf>
    <xf numFmtId="0" fontId="18" fillId="0" borderId="52" xfId="23" applyFont="1" applyFill="1" applyBorder="1" applyAlignment="1">
      <alignment horizontal="center" vertical="center"/>
    </xf>
    <xf numFmtId="0" fontId="87" fillId="30" borderId="0" xfId="23" applyFont="1" applyFill="1" applyBorder="1" applyAlignment="1">
      <alignment horizontal="right" vertical="center"/>
    </xf>
    <xf numFmtId="16" fontId="7" fillId="30" borderId="0" xfId="23" applyNumberFormat="1" applyFont="1" applyFill="1" applyBorder="1"/>
    <xf numFmtId="16" fontId="103" fillId="25" borderId="14" xfId="23" applyNumberFormat="1" applyFont="1" applyFill="1" applyBorder="1" applyAlignment="1">
      <alignment horizontal="center"/>
    </xf>
    <xf numFmtId="0" fontId="73" fillId="25" borderId="55" xfId="0" applyFont="1" applyFill="1" applyBorder="1" applyAlignment="1">
      <alignment horizontal="left"/>
    </xf>
    <xf numFmtId="16" fontId="18" fillId="25" borderId="56" xfId="23" quotePrefix="1" applyNumberFormat="1" applyFont="1" applyFill="1" applyBorder="1" applyAlignment="1">
      <alignment horizontal="center"/>
    </xf>
    <xf numFmtId="16" fontId="90" fillId="25" borderId="14" xfId="23" applyNumberFormat="1" applyFont="1" applyFill="1" applyBorder="1" applyAlignment="1">
      <alignment horizontal="center"/>
    </xf>
    <xf numFmtId="16" fontId="76" fillId="25" borderId="14" xfId="23" applyNumberFormat="1" applyFont="1" applyFill="1" applyBorder="1" applyAlignment="1">
      <alignment horizontal="center"/>
    </xf>
    <xf numFmtId="16" fontId="73" fillId="25" borderId="54" xfId="23" applyNumberFormat="1" applyFont="1" applyFill="1" applyBorder="1" applyAlignment="1">
      <alignment horizontal="right"/>
    </xf>
    <xf numFmtId="16" fontId="18" fillId="25" borderId="14" xfId="23" applyNumberFormat="1" applyFont="1" applyFill="1" applyBorder="1" applyAlignment="1">
      <alignment horizontal="right"/>
    </xf>
    <xf numFmtId="0" fontId="109" fillId="25" borderId="37" xfId="25" applyFont="1" applyFill="1" applyBorder="1" applyAlignment="1">
      <alignment horizontal="center"/>
    </xf>
    <xf numFmtId="0" fontId="109" fillId="25" borderId="14" xfId="25" applyFont="1" applyFill="1" applyBorder="1" applyAlignment="1">
      <alignment horizontal="left" wrapText="1"/>
    </xf>
    <xf numFmtId="16" fontId="73" fillId="25" borderId="0" xfId="23" applyNumberFormat="1" applyFont="1" applyFill="1" applyBorder="1" applyAlignment="1">
      <alignment horizontal="right"/>
    </xf>
    <xf numFmtId="166" fontId="76" fillId="25" borderId="37" xfId="0" applyNumberFormat="1" applyFont="1" applyFill="1" applyBorder="1" applyAlignment="1">
      <alignment horizontal="center" vertical="center"/>
    </xf>
    <xf numFmtId="166" fontId="78" fillId="25" borderId="37" xfId="0" quotePrefix="1" applyNumberFormat="1" applyFont="1" applyFill="1" applyBorder="1" applyAlignment="1">
      <alignment horizontal="center" vertical="center"/>
    </xf>
    <xf numFmtId="166" fontId="18" fillId="25" borderId="37" xfId="0" quotePrefix="1" applyNumberFormat="1" applyFont="1" applyFill="1" applyBorder="1" applyAlignment="1">
      <alignment horizontal="center" vertical="center"/>
    </xf>
    <xf numFmtId="0" fontId="7" fillId="25" borderId="38" xfId="23" applyFont="1" applyFill="1" applyBorder="1" applyAlignment="1">
      <alignment horizontal="center"/>
    </xf>
    <xf numFmtId="0" fontId="73" fillId="25" borderId="0" xfId="0" applyFont="1" applyFill="1" applyBorder="1" applyAlignment="1">
      <alignment horizontal="center"/>
    </xf>
    <xf numFmtId="0" fontId="73" fillId="25" borderId="0" xfId="0" applyFont="1" applyFill="1" applyBorder="1" applyAlignment="1">
      <alignment horizontal="left" wrapText="1"/>
    </xf>
    <xf numFmtId="16" fontId="90" fillId="25" borderId="37" xfId="25" applyNumberFormat="1" applyFont="1" applyFill="1" applyBorder="1" applyAlignment="1">
      <alignment horizontal="center" wrapText="1"/>
    </xf>
    <xf numFmtId="16" fontId="76" fillId="25" borderId="38" xfId="25" applyNumberFormat="1" applyFont="1" applyFill="1" applyBorder="1" applyAlignment="1">
      <alignment horizontal="center"/>
    </xf>
    <xf numFmtId="0" fontId="18" fillId="26" borderId="52" xfId="23" applyFont="1" applyFill="1" applyBorder="1" applyAlignment="1">
      <alignment horizontal="center" vertical="center"/>
    </xf>
    <xf numFmtId="0" fontId="72" fillId="26" borderId="52" xfId="23" applyFont="1" applyFill="1" applyBorder="1" applyAlignment="1">
      <alignment horizontal="center" vertical="center" wrapText="1"/>
    </xf>
    <xf numFmtId="0" fontId="18" fillId="26" borderId="52" xfId="23" applyFont="1" applyFill="1" applyBorder="1" applyAlignment="1">
      <alignment horizontal="center" vertical="center" wrapText="1"/>
    </xf>
    <xf numFmtId="0" fontId="18" fillId="28" borderId="52" xfId="23" applyFont="1" applyFill="1" applyBorder="1" applyAlignment="1">
      <alignment horizontal="center" vertical="center"/>
    </xf>
    <xf numFmtId="0" fontId="18" fillId="0" borderId="52" xfId="23" applyFont="1" applyFill="1" applyBorder="1" applyAlignment="1">
      <alignment horizontal="center" vertical="center" wrapText="1"/>
    </xf>
    <xf numFmtId="0" fontId="18" fillId="0" borderId="48" xfId="23" applyFont="1" applyFill="1" applyBorder="1" applyAlignment="1">
      <alignment horizontal="center" vertical="center"/>
    </xf>
    <xf numFmtId="0" fontId="7" fillId="25" borderId="49" xfId="23" applyFont="1" applyFill="1" applyBorder="1" applyAlignment="1">
      <alignment horizontal="left"/>
    </xf>
    <xf numFmtId="0" fontId="7" fillId="25" borderId="55" xfId="23" applyFont="1" applyFill="1" applyBorder="1" applyAlignment="1">
      <alignment horizontal="left"/>
    </xf>
    <xf numFmtId="0" fontId="7" fillId="0" borderId="54" xfId="23" applyFont="1" applyBorder="1" applyAlignment="1">
      <alignment horizontal="right"/>
    </xf>
    <xf numFmtId="0" fontId="73" fillId="25" borderId="55" xfId="0" applyFont="1" applyFill="1" applyBorder="1" applyAlignment="1">
      <alignment horizontal="center"/>
    </xf>
    <xf numFmtId="16" fontId="18" fillId="25" borderId="54" xfId="23" quotePrefix="1" applyNumberFormat="1" applyFont="1" applyFill="1" applyBorder="1" applyAlignment="1">
      <alignment horizontal="center"/>
    </xf>
    <xf numFmtId="16" fontId="73" fillId="25" borderId="54" xfId="23" applyNumberFormat="1" applyFont="1" applyFill="1" applyBorder="1" applyAlignment="1">
      <alignment horizontal="center"/>
    </xf>
    <xf numFmtId="0" fontId="7" fillId="25" borderId="54" xfId="23" applyFont="1" applyFill="1" applyBorder="1" applyAlignment="1">
      <alignment horizontal="right"/>
    </xf>
    <xf numFmtId="0" fontId="73" fillId="25" borderId="55" xfId="0" applyFont="1" applyFill="1" applyBorder="1" applyAlignment="1">
      <alignment horizontal="center" wrapText="1"/>
    </xf>
    <xf numFmtId="0" fontId="73" fillId="25" borderId="55" xfId="0" applyFont="1" applyFill="1" applyBorder="1" applyAlignment="1">
      <alignment horizontal="left" wrapText="1"/>
    </xf>
    <xf numFmtId="0" fontId="7" fillId="25" borderId="37" xfId="23" applyFont="1" applyFill="1" applyBorder="1" applyAlignment="1">
      <alignment horizontal="left"/>
    </xf>
    <xf numFmtId="0" fontId="7" fillId="25" borderId="0" xfId="23" applyFont="1" applyFill="1" applyBorder="1" applyAlignment="1">
      <alignment horizontal="left"/>
    </xf>
    <xf numFmtId="0" fontId="7" fillId="25" borderId="55" xfId="23" applyFont="1" applyFill="1" applyBorder="1" applyAlignment="1">
      <alignment horizontal="right"/>
    </xf>
    <xf numFmtId="0" fontId="7" fillId="25" borderId="0" xfId="23" applyFont="1" applyFill="1" applyBorder="1" applyAlignment="1">
      <alignment horizontal="right"/>
    </xf>
    <xf numFmtId="165" fontId="18" fillId="24" borderId="37" xfId="24" applyNumberFormat="1" applyFont="1" applyFill="1" applyBorder="1" applyAlignment="1">
      <alignment horizontal="center" vertical="center" wrapText="1"/>
    </xf>
    <xf numFmtId="16" fontId="90" fillId="25" borderId="14" xfId="24" applyNumberFormat="1" applyFont="1" applyFill="1" applyBorder="1" applyAlignment="1">
      <alignment wrapText="1"/>
    </xf>
    <xf numFmtId="0" fontId="91" fillId="25" borderId="39" xfId="0" applyFont="1" applyFill="1" applyBorder="1" applyAlignment="1">
      <alignment wrapText="1"/>
    </xf>
    <xf numFmtId="168" fontId="77" fillId="35" borderId="10" xfId="0" applyNumberFormat="1" applyFont="1" applyFill="1" applyBorder="1" applyAlignment="1">
      <alignment wrapText="1"/>
    </xf>
    <xf numFmtId="0" fontId="18" fillId="25" borderId="37" xfId="0" applyFont="1" applyFill="1" applyBorder="1" applyAlignment="1">
      <alignment horizontal="center"/>
    </xf>
    <xf numFmtId="0" fontId="18" fillId="25" borderId="14" xfId="0" applyFont="1" applyFill="1" applyBorder="1" applyAlignment="1">
      <alignment horizontal="left" wrapText="1"/>
    </xf>
    <xf numFmtId="16" fontId="90" fillId="25" borderId="0" xfId="25" applyNumberFormat="1" applyFont="1" applyFill="1" applyBorder="1" applyAlignment="1">
      <alignment horizontal="center" wrapText="1"/>
    </xf>
    <xf numFmtId="0" fontId="90" fillId="25" borderId="0" xfId="0" applyFont="1" applyFill="1" applyBorder="1" applyAlignment="1">
      <alignment horizontal="left" wrapText="1"/>
    </xf>
    <xf numFmtId="0" fontId="76" fillId="25" borderId="40" xfId="0" applyFont="1" applyFill="1" applyBorder="1" applyAlignment="1">
      <alignment horizontal="left" wrapText="1"/>
    </xf>
    <xf numFmtId="16" fontId="90" fillId="25" borderId="0" xfId="24" applyNumberFormat="1" applyFont="1" applyFill="1" applyBorder="1" applyAlignment="1">
      <alignment horizontal="center" wrapText="1"/>
    </xf>
    <xf numFmtId="16" fontId="18" fillId="25" borderId="0" xfId="25" applyNumberFormat="1" applyFont="1" applyFill="1" applyBorder="1" applyAlignment="1">
      <alignment horizontal="center" wrapText="1"/>
    </xf>
    <xf numFmtId="0" fontId="76" fillId="0" borderId="37" xfId="25" applyFont="1" applyFill="1" applyBorder="1" applyAlignment="1">
      <alignment horizontal="center" wrapText="1"/>
    </xf>
    <xf numFmtId="0" fontId="91" fillId="36" borderId="39" xfId="0" applyFont="1" applyFill="1" applyBorder="1" applyAlignment="1"/>
    <xf numFmtId="16" fontId="91" fillId="36" borderId="11" xfId="23" quotePrefix="1" applyNumberFormat="1" applyFont="1" applyFill="1" applyBorder="1" applyAlignment="1">
      <alignment horizontal="center"/>
    </xf>
    <xf numFmtId="16" fontId="91" fillId="36" borderId="18" xfId="23" quotePrefix="1" applyNumberFormat="1" applyFont="1" applyFill="1" applyBorder="1" applyAlignment="1">
      <alignment horizontal="center"/>
    </xf>
    <xf numFmtId="16" fontId="91" fillId="36" borderId="11" xfId="23" applyNumberFormat="1" applyFont="1" applyFill="1" applyBorder="1" applyAlignment="1">
      <alignment horizontal="center"/>
    </xf>
    <xf numFmtId="0" fontId="72" fillId="27" borderId="0" xfId="23" applyFont="1" applyFill="1" applyBorder="1" applyAlignment="1">
      <alignment horizontal="left" vertical="center"/>
    </xf>
    <xf numFmtId="0" fontId="74" fillId="27" borderId="0" xfId="23" applyFont="1" applyFill="1" applyBorder="1" applyAlignment="1">
      <alignment horizontal="center"/>
    </xf>
    <xf numFmtId="0" fontId="5" fillId="27" borderId="54" xfId="27" applyFont="1" applyFill="1" applyBorder="1" applyAlignment="1">
      <alignment vertical="center" wrapText="1"/>
    </xf>
    <xf numFmtId="0" fontId="5" fillId="27" borderId="18" xfId="27" applyFont="1" applyFill="1" applyBorder="1" applyAlignment="1">
      <alignment vertical="center" wrapText="1"/>
    </xf>
    <xf numFmtId="0" fontId="73" fillId="25" borderId="49" xfId="0" applyFont="1" applyFill="1" applyBorder="1" applyAlignment="1">
      <alignment horizontal="center" wrapText="1"/>
    </xf>
    <xf numFmtId="0" fontId="73" fillId="25" borderId="56" xfId="0" applyFont="1" applyFill="1" applyBorder="1" applyAlignment="1">
      <alignment horizontal="left" wrapText="1"/>
    </xf>
    <xf numFmtId="16" fontId="76" fillId="37" borderId="40" xfId="25" applyNumberFormat="1" applyFont="1" applyFill="1" applyBorder="1" applyAlignment="1">
      <alignment horizontal="center"/>
    </xf>
    <xf numFmtId="0" fontId="76" fillId="37" borderId="40" xfId="0" applyFont="1" applyFill="1" applyBorder="1" applyAlignment="1">
      <alignment horizontal="left"/>
    </xf>
    <xf numFmtId="16" fontId="76" fillId="37" borderId="11" xfId="23" applyNumberFormat="1" applyFont="1" applyFill="1" applyBorder="1" applyAlignment="1">
      <alignment horizontal="right"/>
    </xf>
    <xf numFmtId="16" fontId="76" fillId="37" borderId="14" xfId="23" applyNumberFormat="1" applyFont="1" applyFill="1" applyBorder="1" applyAlignment="1">
      <alignment horizontal="center"/>
    </xf>
    <xf numFmtId="16" fontId="76" fillId="37" borderId="11" xfId="23" applyNumberFormat="1" applyFont="1" applyFill="1" applyBorder="1" applyAlignment="1">
      <alignment horizontal="center"/>
    </xf>
    <xf numFmtId="16" fontId="76" fillId="37" borderId="11" xfId="23" quotePrefix="1" applyNumberFormat="1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/>
    </xf>
    <xf numFmtId="0" fontId="18" fillId="37" borderId="0" xfId="0" applyFont="1" applyFill="1" applyBorder="1" applyAlignment="1">
      <alignment horizontal="left"/>
    </xf>
    <xf numFmtId="16" fontId="79" fillId="37" borderId="11" xfId="23" applyNumberFormat="1" applyFont="1" applyFill="1" applyBorder="1" applyAlignment="1">
      <alignment horizontal="right"/>
    </xf>
    <xf numFmtId="16" fontId="18" fillId="37" borderId="14" xfId="23" applyNumberFormat="1" applyFont="1" applyFill="1" applyBorder="1" applyAlignment="1">
      <alignment horizontal="center"/>
    </xf>
    <xf numFmtId="16" fontId="18" fillId="37" borderId="11" xfId="23" applyNumberFormat="1" applyFont="1" applyFill="1" applyBorder="1" applyAlignment="1">
      <alignment horizontal="center"/>
    </xf>
    <xf numFmtId="16" fontId="102" fillId="37" borderId="11" xfId="23" quotePrefix="1" applyNumberFormat="1" applyFont="1" applyFill="1" applyBorder="1" applyAlignment="1">
      <alignment horizontal="center"/>
    </xf>
    <xf numFmtId="0" fontId="57" fillId="0" borderId="0" xfId="23" applyFont="1" applyFill="1" applyBorder="1" applyAlignment="1">
      <alignment horizontal="center"/>
    </xf>
    <xf numFmtId="0" fontId="55" fillId="0" borderId="0" xfId="23" applyFont="1" applyFill="1" applyBorder="1" applyAlignment="1">
      <alignment horizontal="center"/>
    </xf>
    <xf numFmtId="0" fontId="72" fillId="0" borderId="0" xfId="23" applyFont="1" applyFill="1" applyBorder="1" applyAlignment="1">
      <alignment horizontal="left" vertical="center"/>
    </xf>
    <xf numFmtId="0" fontId="5" fillId="27" borderId="10" xfId="27" applyFont="1" applyFill="1" applyBorder="1" applyAlignment="1">
      <alignment horizontal="center" vertical="center" wrapText="1"/>
    </xf>
    <xf numFmtId="0" fontId="7" fillId="27" borderId="10" xfId="0" applyFont="1" applyFill="1" applyBorder="1"/>
    <xf numFmtId="0" fontId="5" fillId="27" borderId="10" xfId="27" applyFont="1" applyFill="1" applyBorder="1" applyAlignment="1">
      <alignment horizontal="center" vertical="center"/>
    </xf>
    <xf numFmtId="0" fontId="72" fillId="27" borderId="0" xfId="23" applyFont="1" applyFill="1" applyBorder="1" applyAlignment="1">
      <alignment horizontal="left" vertical="center"/>
    </xf>
    <xf numFmtId="0" fontId="107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5" fillId="27" borderId="12" xfId="27" applyFont="1" applyFill="1" applyBorder="1" applyAlignment="1">
      <alignment horizontal="left" vertical="center"/>
    </xf>
    <xf numFmtId="0" fontId="7" fillId="27" borderId="11" xfId="0" applyFont="1" applyFill="1" applyBorder="1" applyAlignment="1">
      <alignment horizontal="left"/>
    </xf>
    <xf numFmtId="0" fontId="7" fillId="27" borderId="18" xfId="0" applyFont="1" applyFill="1" applyBorder="1" applyAlignment="1">
      <alignment horizontal="left"/>
    </xf>
    <xf numFmtId="0" fontId="5" fillId="27" borderId="10" xfId="27" applyFont="1" applyFill="1" applyBorder="1" applyAlignment="1">
      <alignment vertical="center" wrapText="1"/>
    </xf>
    <xf numFmtId="0" fontId="7" fillId="27" borderId="10" xfId="0" applyFont="1" applyFill="1" applyBorder="1" applyAlignment="1"/>
    <xf numFmtId="0" fontId="5" fillId="27" borderId="16" xfId="27" applyFont="1" applyFill="1" applyBorder="1" applyAlignment="1">
      <alignment horizontal="center" vertical="center" wrapText="1"/>
    </xf>
    <xf numFmtId="0" fontId="5" fillId="27" borderId="15" xfId="27" applyFont="1" applyFill="1" applyBorder="1" applyAlignment="1">
      <alignment horizontal="center" vertical="center" wrapText="1"/>
    </xf>
    <xf numFmtId="0" fontId="5" fillId="27" borderId="27" xfId="27" applyFont="1" applyFill="1" applyBorder="1" applyAlignment="1">
      <alignment horizontal="center" vertical="center" wrapText="1"/>
    </xf>
    <xf numFmtId="0" fontId="5" fillId="27" borderId="17" xfId="27" applyFont="1" applyFill="1" applyBorder="1" applyAlignment="1">
      <alignment horizontal="center" vertical="center" wrapText="1"/>
    </xf>
    <xf numFmtId="0" fontId="5" fillId="27" borderId="13" xfId="27" applyFont="1" applyFill="1" applyBorder="1" applyAlignment="1">
      <alignment horizontal="center" vertical="center" wrapText="1"/>
    </xf>
    <xf numFmtId="0" fontId="5" fillId="27" borderId="26" xfId="27" applyFont="1" applyFill="1" applyBorder="1" applyAlignment="1">
      <alignment horizontal="center" vertical="center" wrapText="1"/>
    </xf>
    <xf numFmtId="0" fontId="5" fillId="30" borderId="10" xfId="27" applyFont="1" applyFill="1" applyBorder="1" applyAlignment="1">
      <alignment horizontal="center" vertical="center"/>
    </xf>
    <xf numFmtId="0" fontId="7" fillId="30" borderId="10" xfId="0" applyFont="1" applyFill="1" applyBorder="1"/>
    <xf numFmtId="0" fontId="5" fillId="27" borderId="12" xfId="27" applyFont="1" applyFill="1" applyBorder="1" applyAlignment="1">
      <alignment horizontal="center" vertical="center" wrapText="1"/>
    </xf>
    <xf numFmtId="0" fontId="5" fillId="27" borderId="18" xfId="27" applyFont="1" applyFill="1" applyBorder="1" applyAlignment="1">
      <alignment horizontal="center" vertical="center"/>
    </xf>
    <xf numFmtId="0" fontId="18" fillId="26" borderId="49" xfId="23" applyFont="1" applyFill="1" applyBorder="1" applyAlignment="1">
      <alignment horizontal="center" vertical="center" wrapText="1"/>
    </xf>
    <xf numFmtId="0" fontId="18" fillId="26" borderId="56" xfId="23" applyFont="1" applyFill="1" applyBorder="1" applyAlignment="1">
      <alignment horizontal="center" vertical="center" wrapText="1"/>
    </xf>
    <xf numFmtId="0" fontId="18" fillId="26" borderId="38" xfId="23" applyFont="1" applyFill="1" applyBorder="1" applyAlignment="1">
      <alignment horizontal="center" vertical="center" wrapText="1"/>
    </xf>
    <xf numFmtId="0" fontId="18" fillId="26" borderId="39" xfId="23" applyFont="1" applyFill="1" applyBorder="1" applyAlignment="1">
      <alignment horizontal="center" vertical="center" wrapText="1"/>
    </xf>
    <xf numFmtId="0" fontId="18" fillId="0" borderId="52" xfId="23" applyFont="1" applyFill="1" applyBorder="1" applyAlignment="1">
      <alignment horizontal="center" vertical="center"/>
    </xf>
    <xf numFmtId="0" fontId="107" fillId="0" borderId="0" xfId="23" applyFont="1" applyBorder="1" applyAlignment="1">
      <alignment horizontal="center"/>
    </xf>
    <xf numFmtId="0" fontId="74" fillId="0" borderId="0" xfId="23" applyFont="1" applyBorder="1" applyAlignment="1">
      <alignment horizontal="center" wrapText="1"/>
    </xf>
    <xf numFmtId="0" fontId="18" fillId="0" borderId="54" xfId="23" applyFont="1" applyFill="1" applyBorder="1" applyAlignment="1">
      <alignment horizontal="center" vertical="center" wrapText="1"/>
    </xf>
    <xf numFmtId="0" fontId="18" fillId="0" borderId="18" xfId="23" applyFont="1" applyFill="1" applyBorder="1" applyAlignment="1">
      <alignment horizontal="center" vertical="center"/>
    </xf>
    <xf numFmtId="0" fontId="18" fillId="26" borderId="45" xfId="23" applyFont="1" applyFill="1" applyBorder="1" applyAlignment="1">
      <alignment horizontal="center" vertical="center" wrapText="1"/>
    </xf>
    <xf numFmtId="0" fontId="18" fillId="26" borderId="46" xfId="23" applyFont="1" applyFill="1" applyBorder="1" applyAlignment="1">
      <alignment horizontal="center" vertical="center" wrapText="1"/>
    </xf>
    <xf numFmtId="0" fontId="18" fillId="26" borderId="48" xfId="23" applyFont="1" applyFill="1" applyBorder="1" applyAlignment="1">
      <alignment horizontal="center" vertical="center" wrapText="1"/>
    </xf>
    <xf numFmtId="0" fontId="18" fillId="0" borderId="49" xfId="23" applyFont="1" applyFill="1" applyBorder="1" applyAlignment="1">
      <alignment horizontal="center" vertical="center"/>
    </xf>
    <xf numFmtId="0" fontId="18" fillId="0" borderId="56" xfId="23" applyFont="1" applyFill="1" applyBorder="1" applyAlignment="1">
      <alignment horizontal="center" vertical="center"/>
    </xf>
    <xf numFmtId="0" fontId="18" fillId="0" borderId="38" xfId="23" applyFont="1" applyFill="1" applyBorder="1" applyAlignment="1">
      <alignment horizontal="center" vertical="center"/>
    </xf>
    <xf numFmtId="0" fontId="18" fillId="0" borderId="39" xfId="23" applyFont="1" applyFill="1" applyBorder="1" applyAlignment="1">
      <alignment horizontal="center" vertical="center"/>
    </xf>
    <xf numFmtId="0" fontId="18" fillId="0" borderId="50" xfId="23" applyFont="1" applyFill="1" applyBorder="1" applyAlignment="1">
      <alignment horizontal="center" vertical="center"/>
    </xf>
    <xf numFmtId="0" fontId="18" fillId="0" borderId="47" xfId="23" applyFont="1" applyFill="1" applyBorder="1" applyAlignment="1">
      <alignment horizontal="center" vertical="center" wrapText="1"/>
    </xf>
    <xf numFmtId="0" fontId="18" fillId="0" borderId="54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18" fillId="0" borderId="18" xfId="106" applyFont="1" applyFill="1" applyBorder="1" applyAlignment="1">
      <alignment horizontal="center" vertical="center"/>
    </xf>
    <xf numFmtId="0" fontId="94" fillId="32" borderId="32" xfId="0" applyFont="1" applyFill="1" applyBorder="1" applyAlignment="1">
      <alignment horizontal="center" vertical="center" wrapText="1" readingOrder="1"/>
    </xf>
    <xf numFmtId="0" fontId="94" fillId="32" borderId="33" xfId="0" applyFont="1" applyFill="1" applyBorder="1" applyAlignment="1">
      <alignment horizontal="center" vertical="center" wrapText="1" readingOrder="1"/>
    </xf>
    <xf numFmtId="0" fontId="94" fillId="32" borderId="34" xfId="0" applyFont="1" applyFill="1" applyBorder="1" applyAlignment="1">
      <alignment horizontal="center" vertical="center" wrapText="1" readingOrder="1"/>
    </xf>
    <xf numFmtId="0" fontId="94" fillId="32" borderId="32" xfId="0" applyFont="1" applyFill="1" applyBorder="1" applyAlignment="1">
      <alignment horizontal="left" vertical="center" wrapText="1" readingOrder="1"/>
    </xf>
    <xf numFmtId="0" fontId="94" fillId="32" borderId="33" xfId="0" applyFont="1" applyFill="1" applyBorder="1" applyAlignment="1">
      <alignment horizontal="left" vertical="center" wrapText="1" readingOrder="1"/>
    </xf>
    <xf numFmtId="0" fontId="94" fillId="32" borderId="34" xfId="0" applyFont="1" applyFill="1" applyBorder="1" applyAlignment="1">
      <alignment horizontal="left" vertical="center" wrapText="1" readingOrder="1"/>
    </xf>
    <xf numFmtId="0" fontId="95" fillId="32" borderId="32" xfId="0" applyFont="1" applyFill="1" applyBorder="1" applyAlignment="1">
      <alignment horizontal="center" vertical="center" wrapText="1" readingOrder="1"/>
    </xf>
    <xf numFmtId="0" fontId="95" fillId="32" borderId="34" xfId="0" applyFont="1" applyFill="1" applyBorder="1" applyAlignment="1">
      <alignment horizontal="center" vertical="center" wrapText="1" readingOrder="1"/>
    </xf>
    <xf numFmtId="0" fontId="7" fillId="0" borderId="57" xfId="23" applyFont="1" applyBorder="1" applyAlignment="1">
      <alignment horizontal="right"/>
    </xf>
    <xf numFmtId="0" fontId="7" fillId="25" borderId="57" xfId="23" applyFont="1" applyFill="1" applyBorder="1" applyAlignment="1">
      <alignment horizontal="right"/>
    </xf>
    <xf numFmtId="16" fontId="90" fillId="25" borderId="14" xfId="24" applyNumberFormat="1" applyFont="1" applyFill="1" applyBorder="1" applyAlignment="1">
      <alignment horizontal="right"/>
    </xf>
    <xf numFmtId="16" fontId="77" fillId="25" borderId="14" xfId="23" applyNumberFormat="1" applyFont="1" applyFill="1" applyBorder="1" applyAlignment="1">
      <alignment horizontal="right"/>
    </xf>
    <xf numFmtId="16" fontId="76" fillId="25" borderId="14" xfId="23" applyNumberFormat="1" applyFont="1" applyFill="1" applyBorder="1" applyAlignment="1">
      <alignment horizontal="right"/>
    </xf>
    <xf numFmtId="16" fontId="91" fillId="36" borderId="14" xfId="24" applyNumberFormat="1" applyFont="1" applyFill="1" applyBorder="1" applyAlignment="1">
      <alignment horizontal="right"/>
    </xf>
    <xf numFmtId="16" fontId="90" fillId="25" borderId="58" xfId="24" applyNumberFormat="1" applyFont="1" applyFill="1" applyBorder="1" applyAlignment="1">
      <alignment horizontal="right"/>
    </xf>
    <xf numFmtId="16" fontId="90" fillId="25" borderId="57" xfId="24" applyNumberFormat="1" applyFont="1" applyFill="1" applyBorder="1" applyAlignment="1">
      <alignment horizontal="center"/>
    </xf>
    <xf numFmtId="16" fontId="90" fillId="25" borderId="58" xfId="24" applyNumberFormat="1" applyFont="1" applyFill="1" applyBorder="1" applyAlignment="1"/>
    <xf numFmtId="16" fontId="77" fillId="25" borderId="37" xfId="24" applyNumberFormat="1" applyFont="1" applyFill="1" applyBorder="1" applyAlignment="1">
      <alignment horizontal="center"/>
    </xf>
    <xf numFmtId="16" fontId="76" fillId="25" borderId="37" xfId="25" applyNumberFormat="1" applyFont="1" applyFill="1" applyBorder="1" applyAlignment="1">
      <alignment horizontal="center"/>
    </xf>
    <xf numFmtId="16" fontId="18" fillId="25" borderId="37" xfId="25" applyNumberFormat="1" applyFont="1" applyFill="1" applyBorder="1" applyAlignment="1">
      <alignment horizontal="center"/>
    </xf>
    <xf numFmtId="16" fontId="91" fillId="36" borderId="38" xfId="25" applyNumberFormat="1" applyFont="1" applyFill="1" applyBorder="1" applyAlignment="1">
      <alignment horizontal="center"/>
    </xf>
    <xf numFmtId="16" fontId="90" fillId="25" borderId="58" xfId="24" applyNumberFormat="1" applyFont="1" applyFill="1" applyBorder="1" applyAlignment="1">
      <alignment wrapText="1"/>
    </xf>
    <xf numFmtId="16" fontId="91" fillId="25" borderId="38" xfId="25" applyNumberFormat="1" applyFont="1" applyFill="1" applyBorder="1" applyAlignment="1">
      <alignment horizontal="center"/>
    </xf>
    <xf numFmtId="16" fontId="91" fillId="25" borderId="39" xfId="25" applyNumberFormat="1" applyFont="1" applyFill="1" applyBorder="1" applyAlignment="1">
      <alignment horizontal="center"/>
    </xf>
    <xf numFmtId="16" fontId="90" fillId="25" borderId="37" xfId="24" applyNumberFormat="1" applyFont="1" applyFill="1" applyBorder="1" applyAlignment="1">
      <alignment horizontal="center"/>
    </xf>
    <xf numFmtId="16" fontId="77" fillId="25" borderId="37" xfId="25" applyNumberFormat="1" applyFont="1" applyFill="1" applyBorder="1" applyAlignment="1">
      <alignment horizontal="center"/>
    </xf>
  </cellXfs>
  <cellStyles count="135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omma 2" xfId="19" xr:uid="{00000000-0005-0000-0000-000012000000}"/>
    <cellStyle name="Hyperlink" xfId="20" builtinId="8"/>
    <cellStyle name="Normal" xfId="0" builtinId="0"/>
    <cellStyle name="Normal 2" xfId="21" xr:uid="{00000000-0005-0000-0000-000015000000}"/>
    <cellStyle name="Normal 2 2" xfId="22" xr:uid="{00000000-0005-0000-0000-000016000000}"/>
    <cellStyle name="Normal_EUROPE" xfId="23" xr:uid="{00000000-0005-0000-0000-000017000000}"/>
    <cellStyle name="Normal_MED" xfId="24" xr:uid="{00000000-0005-0000-0000-000018000000}"/>
    <cellStyle name="Normal_MED (1)" xfId="25" xr:uid="{00000000-0005-0000-0000-000019000000}"/>
    <cellStyle name="Normal_Persian Gulf via HKG" xfId="26" xr:uid="{00000000-0005-0000-0000-00001A000000}"/>
    <cellStyle name="Normal_Sheet1" xfId="27" xr:uid="{00000000-0005-0000-0000-00001B000000}"/>
    <cellStyle name="Normal_US WC &amp; Canada" xfId="28" xr:uid="{00000000-0005-0000-0000-00001C000000}"/>
    <cellStyle name="normální 2" xfId="29" xr:uid="{00000000-0005-0000-0000-00001D000000}"/>
    <cellStyle name="normální 2 2" xfId="30" xr:uid="{00000000-0005-0000-0000-00001E000000}"/>
    <cellStyle name="normální 2_Xl0001353" xfId="31" xr:uid="{00000000-0005-0000-0000-00001F000000}"/>
    <cellStyle name="normální_04Road" xfId="32" xr:uid="{00000000-0005-0000-0000-000020000000}"/>
    <cellStyle name="표준_LOOP 3 LR-2005(CEX)" xfId="33" xr:uid="{00000000-0005-0000-0000-000021000000}"/>
    <cellStyle name="一般_2008-10-28 Long Term Schedule CTS SVC" xfId="34" xr:uid="{00000000-0005-0000-0000-000022000000}"/>
    <cellStyle name="好" xfId="35" xr:uid="{00000000-0005-0000-0000-000023000000}"/>
    <cellStyle name="好_MED WB ARB 1st Quarter 2013" xfId="36" xr:uid="{00000000-0005-0000-0000-000024000000}"/>
    <cellStyle name="好_MED WB ARB 1st Quarter 2015" xfId="37" xr:uid="{00000000-0005-0000-0000-000025000000}"/>
    <cellStyle name="好_MED WB ARB 1st Quarter 2015v2" xfId="38" xr:uid="{00000000-0005-0000-0000-000026000000}"/>
    <cellStyle name="好_MED WB ARB 2nd Quarter 2014" xfId="39" xr:uid="{00000000-0005-0000-0000-000027000000}"/>
    <cellStyle name="好_MED WB ARB 2nd Quarter 2014V2" xfId="40" xr:uid="{00000000-0005-0000-0000-000028000000}"/>
    <cellStyle name="好_MED WB ARB 3rd Quarter 2013" xfId="41" xr:uid="{00000000-0005-0000-0000-000029000000}"/>
    <cellStyle name="好_MED WB ARB 4th Quarter 2013V1" xfId="42" xr:uid="{00000000-0005-0000-0000-00002A000000}"/>
    <cellStyle name="好_NW EUR SVC Westbound RF Arbitraries 2nd Qtr 2014" xfId="43" xr:uid="{00000000-0005-0000-0000-00002B000000}"/>
    <cellStyle name="好_NW EUR SVC Westbound RF Arbitraries 3rd Qtr 2013" xfId="44" xr:uid="{00000000-0005-0000-0000-00002C000000}"/>
    <cellStyle name="好_NW EUR SVC Westbound RF Arbitraries 3rd Qtr 2014" xfId="45" xr:uid="{00000000-0005-0000-0000-00002D000000}"/>
    <cellStyle name="好_NWE 2011 3rd qu WB ARB proposal" xfId="46" xr:uid="{00000000-0005-0000-0000-00002E000000}"/>
    <cellStyle name="好_NWE 2011 4thQ WB ARB proposal" xfId="47" xr:uid="{00000000-0005-0000-0000-00002F000000}"/>
    <cellStyle name="好_NWE WB ARB 1st Quarter 2013" xfId="48" xr:uid="{00000000-0005-0000-0000-000030000000}"/>
    <cellStyle name="好_NWE WB ARB 1st Quarter 2013V2" xfId="49" xr:uid="{00000000-0005-0000-0000-000031000000}"/>
    <cellStyle name="好_NWE WB ARB 1st Quarter 2014" xfId="50" xr:uid="{00000000-0005-0000-0000-000032000000}"/>
    <cellStyle name="好_NWE WB ARB 2nd Quarter 2012 proposals" xfId="51" xr:uid="{00000000-0005-0000-0000-000033000000}"/>
    <cellStyle name="好_NWE WB ARB 2nd Quarter 2013" xfId="52" xr:uid="{00000000-0005-0000-0000-000034000000}"/>
    <cellStyle name="好_NWE WB ARB 2nd Quarter 2013 V1" xfId="53" xr:uid="{00000000-0005-0000-0000-000035000000}"/>
    <cellStyle name="好_NWE WB ARB 2nd Quarter 2013 V4" xfId="54" xr:uid="{00000000-0005-0000-0000-000036000000}"/>
    <cellStyle name="好_NWE WB ARB 2nd Quarter 2014(20140529-20140630)" xfId="55" xr:uid="{00000000-0005-0000-0000-000037000000}"/>
    <cellStyle name="好_NWE WB ARB 2nd Quarter 2014v2" xfId="56" xr:uid="{00000000-0005-0000-0000-000038000000}"/>
    <cellStyle name="好_NWE WB ARB 2nd Quarter 2014v3 (1)" xfId="57" xr:uid="{00000000-0005-0000-0000-000039000000}"/>
    <cellStyle name="好_NWE WB ARB 3rd Quarter 2012" xfId="58" xr:uid="{00000000-0005-0000-0000-00003A000000}"/>
    <cellStyle name="好_NWE WB ARB 3rd Quarter 2013" xfId="59" xr:uid="{00000000-0005-0000-0000-00003B000000}"/>
    <cellStyle name="好_NWE WB ARB 3rd Quarter 2014" xfId="60" xr:uid="{00000000-0005-0000-0000-00003C000000}"/>
    <cellStyle name="好_NWE WB ARB 4th Quarter 2012" xfId="61" xr:uid="{00000000-0005-0000-0000-00003D000000}"/>
    <cellStyle name="好_NWE WB ARB 4th Quarter 2012 update" xfId="62" xr:uid="{00000000-0005-0000-0000-00003E000000}"/>
    <cellStyle name="好_NWE WB ARB 4th Quarter 2013" xfId="63" xr:uid="{00000000-0005-0000-0000-00003F000000}"/>
    <cellStyle name="好_NWE WB ARB 4th Quarter 2014" xfId="64" xr:uid="{00000000-0005-0000-0000-000040000000}"/>
    <cellStyle name="好_NWE WB ARB NOV 25-DEC 31 2011" xfId="65" xr:uid="{00000000-0005-0000-0000-000041000000}"/>
    <cellStyle name="好_NWE WB ARB Q1 2012" xfId="66" xr:uid="{00000000-0005-0000-0000-000042000000}"/>
    <cellStyle name="好_REVISED NWE WB ARB 3rd Quarter 2013" xfId="67" xr:uid="{00000000-0005-0000-0000-000043000000}"/>
    <cellStyle name="好_UPDATED NWE WB ARB 1st Quarter 2013" xfId="68" xr:uid="{00000000-0005-0000-0000-000044000000}"/>
    <cellStyle name="差" xfId="69" xr:uid="{00000000-0005-0000-0000-000045000000}"/>
    <cellStyle name="差_MED WB ARB 1st Quarter 2013" xfId="70" xr:uid="{00000000-0005-0000-0000-000046000000}"/>
    <cellStyle name="差_MED WB ARB 1st Quarter 2015" xfId="71" xr:uid="{00000000-0005-0000-0000-000047000000}"/>
    <cellStyle name="差_MED WB ARB 1st Quarter 2015v2" xfId="72" xr:uid="{00000000-0005-0000-0000-000048000000}"/>
    <cellStyle name="差_MED WB ARB 2nd Quarter 2014" xfId="73" xr:uid="{00000000-0005-0000-0000-000049000000}"/>
    <cellStyle name="差_MED WB ARB 2nd Quarter 2014V2" xfId="74" xr:uid="{00000000-0005-0000-0000-00004A000000}"/>
    <cellStyle name="差_MED WB ARB 3rd Quarter 2013" xfId="75" xr:uid="{00000000-0005-0000-0000-00004B000000}"/>
    <cellStyle name="差_MED WB ARB 4th Quarter 2013V1" xfId="76" xr:uid="{00000000-0005-0000-0000-00004C000000}"/>
    <cellStyle name="差_NW EUR SVC Westbound RF Arbitraries 2nd Qtr 2014" xfId="77" xr:uid="{00000000-0005-0000-0000-00004D000000}"/>
    <cellStyle name="差_NW EUR SVC Westbound RF Arbitraries 3rd Qtr 2013" xfId="78" xr:uid="{00000000-0005-0000-0000-00004E000000}"/>
    <cellStyle name="差_NW EUR SVC Westbound RF Arbitraries 3rd Qtr 2014" xfId="79" xr:uid="{00000000-0005-0000-0000-00004F000000}"/>
    <cellStyle name="差_NWE 2011 3rd qu WB ARB proposal" xfId="80" xr:uid="{00000000-0005-0000-0000-000050000000}"/>
    <cellStyle name="差_NWE 2011 4thQ WB ARB proposal" xfId="81" xr:uid="{00000000-0005-0000-0000-000051000000}"/>
    <cellStyle name="差_NWE WB ARB 1st Quarter 2013" xfId="82" xr:uid="{00000000-0005-0000-0000-000052000000}"/>
    <cellStyle name="差_NWE WB ARB 1st Quarter 2013V2" xfId="83" xr:uid="{00000000-0005-0000-0000-000053000000}"/>
    <cellStyle name="差_NWE WB ARB 1st Quarter 2014" xfId="84" xr:uid="{00000000-0005-0000-0000-000054000000}"/>
    <cellStyle name="差_NWE WB ARB 2nd Quarter 2012 proposals" xfId="85" xr:uid="{00000000-0005-0000-0000-000055000000}"/>
    <cellStyle name="差_NWE WB ARB 2nd Quarter 2013" xfId="86" xr:uid="{00000000-0005-0000-0000-000056000000}"/>
    <cellStyle name="差_NWE WB ARB 2nd Quarter 2013 V1" xfId="87" xr:uid="{00000000-0005-0000-0000-000057000000}"/>
    <cellStyle name="差_NWE WB ARB 2nd Quarter 2013 V4" xfId="88" xr:uid="{00000000-0005-0000-0000-000058000000}"/>
    <cellStyle name="差_NWE WB ARB 2nd Quarter 2014(20140529-20140630)" xfId="89" xr:uid="{00000000-0005-0000-0000-000059000000}"/>
    <cellStyle name="差_NWE WB ARB 2nd Quarter 2014v2" xfId="90" xr:uid="{00000000-0005-0000-0000-00005A000000}"/>
    <cellStyle name="差_NWE WB ARB 2nd Quarter 2014v3 (1)" xfId="91" xr:uid="{00000000-0005-0000-0000-00005B000000}"/>
    <cellStyle name="差_NWE WB ARB 3rd Quarter 2012" xfId="92" xr:uid="{00000000-0005-0000-0000-00005C000000}"/>
    <cellStyle name="差_NWE WB ARB 3rd Quarter 2013" xfId="93" xr:uid="{00000000-0005-0000-0000-00005D000000}"/>
    <cellStyle name="差_NWE WB ARB 3rd Quarter 2014" xfId="94" xr:uid="{00000000-0005-0000-0000-00005E000000}"/>
    <cellStyle name="差_NWE WB ARB 4th Quarter 2012" xfId="95" xr:uid="{00000000-0005-0000-0000-00005F000000}"/>
    <cellStyle name="差_NWE WB ARB 4th Quarter 2012 update" xfId="96" xr:uid="{00000000-0005-0000-0000-000060000000}"/>
    <cellStyle name="差_NWE WB ARB 4th Quarter 2013" xfId="97" xr:uid="{00000000-0005-0000-0000-000061000000}"/>
    <cellStyle name="差_NWE WB ARB 4th Quarter 2014" xfId="98" xr:uid="{00000000-0005-0000-0000-000062000000}"/>
    <cellStyle name="差_NWE WB ARB NOV 25-DEC 31 2011" xfId="99" xr:uid="{00000000-0005-0000-0000-000063000000}"/>
    <cellStyle name="差_NWE WB ARB Q1 2012" xfId="100" xr:uid="{00000000-0005-0000-0000-000064000000}"/>
    <cellStyle name="差_REVISED NWE WB ARB 3rd Quarter 2013" xfId="101" xr:uid="{00000000-0005-0000-0000-000065000000}"/>
    <cellStyle name="差_UPDATED NWE WB ARB 1st Quarter 2013" xfId="102" xr:uid="{00000000-0005-0000-0000-000066000000}"/>
    <cellStyle name="常规 2" xfId="103" xr:uid="{00000000-0005-0000-0000-000067000000}"/>
    <cellStyle name="常规 2 2" xfId="104" xr:uid="{00000000-0005-0000-0000-000068000000}"/>
    <cellStyle name="常规 2_Xl0001226" xfId="105" xr:uid="{00000000-0005-0000-0000-000069000000}"/>
    <cellStyle name="常规 3" xfId="106" xr:uid="{00000000-0005-0000-0000-00006A000000}"/>
    <cellStyle name="常规 3 2" xfId="107" xr:uid="{00000000-0005-0000-0000-00006B000000}"/>
    <cellStyle name="常规 3 2 2 2" xfId="108" xr:uid="{00000000-0005-0000-0000-00006C000000}"/>
    <cellStyle name="常规 3_Xl0002120" xfId="109" xr:uid="{00000000-0005-0000-0000-00006D000000}"/>
    <cellStyle name="常规 4" xfId="110" xr:uid="{00000000-0005-0000-0000-00006E000000}"/>
    <cellStyle name="常规 5" xfId="111" xr:uid="{00000000-0005-0000-0000-00006F000000}"/>
    <cellStyle name="常规_AEN LTS(20071031) " xfId="112" xr:uid="{00000000-0005-0000-0000-000070000000}"/>
    <cellStyle name="强调文字颜色 1" xfId="113" xr:uid="{00000000-0005-0000-0000-000071000000}"/>
    <cellStyle name="强调文字颜色 2" xfId="114" xr:uid="{00000000-0005-0000-0000-000072000000}"/>
    <cellStyle name="强调文字颜色 3" xfId="115" xr:uid="{00000000-0005-0000-0000-000073000000}"/>
    <cellStyle name="强调文字颜色 4" xfId="116" xr:uid="{00000000-0005-0000-0000-000074000000}"/>
    <cellStyle name="强调文字颜色 5" xfId="117" xr:uid="{00000000-0005-0000-0000-000075000000}"/>
    <cellStyle name="强调文字颜色 6" xfId="118" xr:uid="{00000000-0005-0000-0000-000076000000}"/>
    <cellStyle name="标题" xfId="119" xr:uid="{00000000-0005-0000-0000-000077000000}"/>
    <cellStyle name="标题 1" xfId="120" xr:uid="{00000000-0005-0000-0000-000078000000}"/>
    <cellStyle name="标题 2" xfId="121" xr:uid="{00000000-0005-0000-0000-000079000000}"/>
    <cellStyle name="标题 3" xfId="122" xr:uid="{00000000-0005-0000-0000-00007A000000}"/>
    <cellStyle name="标题 4" xfId="123" xr:uid="{00000000-0005-0000-0000-00007B000000}"/>
    <cellStyle name="标题_MED WB ARB 1st Quarter 2013" xfId="124" xr:uid="{00000000-0005-0000-0000-00007C000000}"/>
    <cellStyle name="检查单元格" xfId="125" xr:uid="{00000000-0005-0000-0000-00007D000000}"/>
    <cellStyle name="汇总" xfId="126" xr:uid="{00000000-0005-0000-0000-00007E000000}"/>
    <cellStyle name="注释" xfId="127" xr:uid="{00000000-0005-0000-0000-00007F000000}"/>
    <cellStyle name="解释性文本" xfId="128" xr:uid="{00000000-0005-0000-0000-000080000000}"/>
    <cellStyle name="警告文本" xfId="129" xr:uid="{00000000-0005-0000-0000-000081000000}"/>
    <cellStyle name="计算" xfId="130" xr:uid="{00000000-0005-0000-0000-000082000000}"/>
    <cellStyle name="输入" xfId="131" xr:uid="{00000000-0005-0000-0000-000083000000}"/>
    <cellStyle name="输出" xfId="132" xr:uid="{00000000-0005-0000-0000-000084000000}"/>
    <cellStyle name="适中" xfId="133" xr:uid="{00000000-0005-0000-0000-000085000000}"/>
    <cellStyle name="链接单元格" xfId="134" xr:uid="{00000000-0005-0000-0000-000086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3300"/>
      <color rgb="FFFF0066"/>
      <color rgb="FF006600"/>
      <color rgb="FF008000"/>
      <color rgb="FF808000"/>
      <color rgb="FF6600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1370132" name="Picture 1252" descr="Inline image">
          <a:extLst>
            <a:ext uri="{FF2B5EF4-FFF2-40B4-BE49-F238E27FC236}">
              <a16:creationId xmlns:a16="http://schemas.microsoft.com/office/drawing/2014/main" id="{00000000-0008-0000-0000-000014E8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52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1371156" name="Picture 1252" descr="Inline image">
          <a:extLst>
            <a:ext uri="{FF2B5EF4-FFF2-40B4-BE49-F238E27FC236}">
              <a16:creationId xmlns:a16="http://schemas.microsoft.com/office/drawing/2014/main" id="{00000000-0008-0000-0100-000014E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EF73A55-3376-43E3-8C63-75CA9125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90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60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showGridLines="0" zoomScale="80" zoomScaleNormal="80" workbookViewId="0">
      <selection activeCell="I27" sqref="I27"/>
    </sheetView>
  </sheetViews>
  <sheetFormatPr defaultColWidth="9" defaultRowHeight="15"/>
  <cols>
    <col min="1" max="1" width="13.44140625" style="45" customWidth="1"/>
    <col min="2" max="2" width="12.21875" style="45" customWidth="1"/>
    <col min="3" max="5" width="9" style="45"/>
    <col min="6" max="6" width="20.21875" style="45" customWidth="1"/>
    <col min="7" max="7" width="11.88671875" style="45" customWidth="1"/>
    <col min="8" max="10" width="9" style="45"/>
    <col min="11" max="11" width="24.109375" style="45" customWidth="1"/>
    <col min="12" max="12" width="0" style="45" hidden="1" customWidth="1"/>
    <col min="13" max="16384" width="9" style="45"/>
  </cols>
  <sheetData>
    <row r="1" spans="1:13" s="26" customFormat="1" ht="15.75">
      <c r="A1" s="273"/>
      <c r="B1" s="27"/>
      <c r="C1" s="28"/>
      <c r="D1" s="27"/>
      <c r="E1" s="27"/>
      <c r="K1" s="29"/>
    </row>
    <row r="2" spans="1:13" s="30" customFormat="1" ht="48.75" customHeight="1">
      <c r="A2" s="503" t="s">
        <v>42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</row>
    <row r="3" spans="1:13" s="31" customFormat="1" ht="18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</row>
    <row r="4" spans="1:13" s="31" customFormat="1" ht="18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1" customFormat="1" ht="18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18">
      <c r="A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31" customFormat="1" ht="18">
      <c r="A7" s="33"/>
      <c r="B7" s="33" t="s">
        <v>17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7" customFormat="1" ht="18">
      <c r="A8" s="35" t="s">
        <v>7</v>
      </c>
      <c r="B8" s="36" t="s">
        <v>152</v>
      </c>
    </row>
    <row r="9" spans="1:13" s="38" customFormat="1" ht="18">
      <c r="A9" s="35" t="s">
        <v>7</v>
      </c>
      <c r="B9" s="36" t="s">
        <v>156</v>
      </c>
      <c r="G9" s="39"/>
      <c r="H9" s="36"/>
      <c r="I9" s="36"/>
    </row>
    <row r="10" spans="1:13" s="41" customFormat="1" ht="18">
      <c r="A10" s="35" t="s">
        <v>7</v>
      </c>
      <c r="B10" s="36" t="s">
        <v>39</v>
      </c>
      <c r="C10" s="38"/>
      <c r="D10" s="38"/>
      <c r="E10" s="38"/>
      <c r="F10" s="40"/>
      <c r="G10" s="39"/>
      <c r="H10" s="36"/>
      <c r="I10" s="36"/>
      <c r="J10" s="38"/>
      <c r="K10" s="38"/>
      <c r="L10" s="38"/>
      <c r="M10" s="40"/>
    </row>
    <row r="11" spans="1:13" s="31" customFormat="1" ht="18">
      <c r="A11" s="35"/>
      <c r="B11" s="42"/>
      <c r="C11" s="37"/>
      <c r="D11" s="37"/>
      <c r="E11" s="37"/>
      <c r="F11" s="34"/>
      <c r="G11" s="43"/>
      <c r="H11" s="42"/>
      <c r="I11" s="42"/>
      <c r="J11" s="44"/>
      <c r="K11" s="44"/>
      <c r="L11" s="37"/>
      <c r="M11" s="34"/>
    </row>
    <row r="12" spans="1:13" s="37" customFormat="1" ht="18">
      <c r="A12" s="45"/>
      <c r="B12" s="33" t="s">
        <v>233</v>
      </c>
      <c r="C12" s="46"/>
      <c r="G12" s="34"/>
      <c r="H12" s="42"/>
      <c r="I12" s="42"/>
      <c r="J12" s="44"/>
      <c r="K12" s="44"/>
    </row>
    <row r="13" spans="1:13" s="38" customFormat="1" ht="18">
      <c r="A13" s="35" t="s">
        <v>7</v>
      </c>
      <c r="B13" s="36" t="s">
        <v>239</v>
      </c>
      <c r="C13" s="36"/>
      <c r="G13" s="40"/>
      <c r="H13" s="36"/>
      <c r="I13" s="36"/>
    </row>
    <row r="14" spans="1:13" s="38" customFormat="1" ht="18">
      <c r="A14" s="35" t="s">
        <v>7</v>
      </c>
      <c r="B14" s="36" t="s">
        <v>238</v>
      </c>
      <c r="H14" s="36"/>
      <c r="I14" s="36"/>
    </row>
    <row r="15" spans="1:13" s="37" customFormat="1" ht="18">
      <c r="A15" s="43"/>
      <c r="B15" s="42"/>
      <c r="C15" s="42"/>
      <c r="D15" s="44"/>
      <c r="E15" s="44"/>
      <c r="H15" s="42"/>
      <c r="I15" s="42"/>
      <c r="J15" s="44"/>
      <c r="K15" s="44"/>
    </row>
    <row r="16" spans="1:13" s="48" customFormat="1" ht="18.75">
      <c r="A16" s="47" t="s">
        <v>198</v>
      </c>
      <c r="C16" s="49"/>
      <c r="D16" s="50"/>
      <c r="E16" s="51"/>
      <c r="F16" s="50"/>
      <c r="G16" s="52"/>
      <c r="H16" s="53"/>
      <c r="I16" s="54"/>
      <c r="J16" s="55"/>
      <c r="K16" s="56"/>
      <c r="L16" s="55"/>
      <c r="M16" s="55"/>
    </row>
    <row r="17" spans="1:13" s="48" customFormat="1" ht="18.75">
      <c r="A17" s="57"/>
      <c r="B17" s="58"/>
      <c r="C17" s="49"/>
      <c r="D17" s="50"/>
      <c r="E17" s="51"/>
      <c r="F17" s="50"/>
      <c r="G17" s="52"/>
      <c r="H17" s="53"/>
      <c r="I17" s="54"/>
      <c r="J17" s="55"/>
      <c r="K17" s="56"/>
      <c r="L17" s="55"/>
      <c r="M17" s="55"/>
    </row>
    <row r="18" spans="1:13" s="48" customFormat="1" ht="18">
      <c r="A18" s="59" t="s">
        <v>42</v>
      </c>
      <c r="B18" s="60"/>
      <c r="C18" s="61"/>
      <c r="D18" s="53"/>
      <c r="E18" s="31"/>
      <c r="F18" s="50"/>
      <c r="G18" s="52"/>
      <c r="H18" s="62"/>
      <c r="I18" s="63"/>
      <c r="J18" s="63"/>
      <c r="L18" s="64"/>
      <c r="M18" s="54"/>
    </row>
    <row r="19" spans="1:13" s="48" customFormat="1" ht="18">
      <c r="A19" s="1" t="s">
        <v>43</v>
      </c>
      <c r="B19" s="65"/>
      <c r="C19" s="31"/>
      <c r="D19" s="66"/>
      <c r="E19" s="52"/>
      <c r="F19" s="67"/>
      <c r="G19" s="68"/>
      <c r="I19" s="68"/>
      <c r="J19" s="69"/>
      <c r="K19" s="69"/>
      <c r="L19" s="54"/>
      <c r="M19" s="54"/>
    </row>
    <row r="20" spans="1:13" s="48" customFormat="1" ht="18">
      <c r="A20" s="1" t="s">
        <v>35</v>
      </c>
      <c r="B20" s="65"/>
      <c r="C20" s="31"/>
      <c r="D20" s="65"/>
      <c r="E20" s="52"/>
      <c r="F20" s="69"/>
      <c r="G20" s="69"/>
      <c r="I20" s="69"/>
      <c r="J20" s="69"/>
      <c r="K20" s="69"/>
      <c r="L20" s="54"/>
      <c r="M20" s="54"/>
    </row>
    <row r="21" spans="1:13" s="31" customFormat="1" ht="18">
      <c r="A21" s="1" t="s">
        <v>41</v>
      </c>
      <c r="B21" s="65"/>
      <c r="D21" s="65"/>
      <c r="E21" s="52"/>
      <c r="F21" s="69"/>
      <c r="G21" s="69"/>
      <c r="I21" s="69"/>
      <c r="J21" s="69"/>
      <c r="K21" s="69"/>
      <c r="L21" s="70"/>
    </row>
    <row r="22" spans="1:13" s="26" customFormat="1" ht="15.75">
      <c r="A22" s="71"/>
      <c r="B22" s="72"/>
      <c r="D22" s="73"/>
      <c r="F22" s="74"/>
      <c r="G22" s="75"/>
      <c r="H22" s="71"/>
      <c r="I22" s="71"/>
      <c r="J22" s="76"/>
      <c r="L22" s="77"/>
    </row>
    <row r="23" spans="1:13" s="26" customFormat="1" ht="15.75">
      <c r="B23" s="78"/>
      <c r="C23" s="79"/>
      <c r="D23" s="80"/>
      <c r="E23" s="80"/>
      <c r="F23" s="80"/>
      <c r="G23" s="80"/>
      <c r="H23" s="79"/>
      <c r="I23" s="79"/>
      <c r="K23" s="80"/>
      <c r="L23" s="29"/>
    </row>
    <row r="24" spans="1:13" s="26" customFormat="1" ht="15.75">
      <c r="A24" s="80"/>
      <c r="B24" s="81"/>
      <c r="C24" s="82"/>
      <c r="D24" s="81"/>
      <c r="E24" s="82"/>
      <c r="F24" s="82"/>
      <c r="G24" s="22"/>
      <c r="H24" s="79"/>
      <c r="I24" s="80"/>
    </row>
    <row r="25" spans="1:13" ht="15.75">
      <c r="B25" s="83"/>
      <c r="C25" s="83"/>
      <c r="D25" s="84"/>
      <c r="E25" s="85"/>
      <c r="F25" s="83"/>
      <c r="G25" s="86"/>
    </row>
    <row r="27" spans="1:13" ht="15.75">
      <c r="B27" s="87"/>
      <c r="C27" s="84"/>
      <c r="D27" s="88"/>
      <c r="E27" s="85"/>
      <c r="F27" s="88"/>
      <c r="G27" s="88"/>
    </row>
  </sheetData>
  <mergeCells count="2">
    <mergeCell ref="A3:M3"/>
    <mergeCell ref="A2:M2"/>
  </mergeCells>
  <phoneticPr fontId="4" type="noConversion"/>
  <hyperlinks>
    <hyperlink ref="B9" location="'NORTH EUROPE via SIN'!A1" display="4. NORTH EUROPE  VIA SIN" xr:uid="{00000000-0004-0000-0000-000000000000}"/>
    <hyperlink ref="B13" location="'MED-ADRIATIC SEA-BLACK SEA'!A1" display="MED + ADRIATIC SEA + BLACK SEA SERVICE (PIRAEUS, GENOA, FOS, MALTA, LA SPEZIA, BARCELONA,VALENCIA, PORT SAID, BEIRUT,EVYAP,CONSTANZA, ODESSA, VENICE, KOPER, TRIESTE,...)" xr:uid="{00000000-0004-0000-0000-000001000000}"/>
    <hyperlink ref="B10" location="'EU via ROT&amp;HAM'!A1" display="EUROPE via ROTTERDAM &amp; HAMBURG" xr:uid="{00000000-0004-0000-0000-000002000000}"/>
    <hyperlink ref="B14" location="'MED non base port'!A1" display="MED NON BASE PORTS ( ALGERIA, LIBYA, EGYPT, GREECE,ITALY, MAURITANIA,MOROCCO, RUSSIA, SPAIN , SYRIA, TURKEY. GEORGIA, CYPRUS, MOLDOVA)" xr:uid="{00000000-0004-0000-0000-000003000000}"/>
    <hyperlink ref="B8" location="'AEU7-EU &amp; MED DIRECT-TCTT'!A1" display="EU &amp; MED DIRECT-TCTT (PIRAEUS, HAMBURG, ROTTERDAM, ZEEBRUGGE,FELIXSTOWE)" xr:uid="{00000000-0004-0000-0000-000004000000}"/>
  </hyperlinks>
  <printOptions horizontalCentered="1"/>
  <pageMargins left="0.15" right="0.15" top="0.27" bottom="0.25" header="0.24" footer="0.19"/>
  <pageSetup paperSize="9" scale="55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30"/>
  <sheetViews>
    <sheetView zoomScale="80" zoomScaleNormal="80" zoomScaleSheetLayoutView="90" workbookViewId="0">
      <selection activeCell="D31" sqref="D31"/>
    </sheetView>
  </sheetViews>
  <sheetFormatPr defaultColWidth="8" defaultRowHeight="14.25"/>
  <cols>
    <col min="1" max="1" width="36.44140625" style="156" customWidth="1"/>
    <col min="2" max="2" width="9.21875" style="156" bestFit="1" customWidth="1"/>
    <col min="3" max="3" width="15" style="157" bestFit="1" customWidth="1"/>
    <col min="4" max="4" width="9" style="120" bestFit="1" customWidth="1"/>
    <col min="5" max="5" width="10.6640625" style="120" bestFit="1" customWidth="1"/>
    <col min="6" max="6" width="15.44140625" style="120" bestFit="1" customWidth="1"/>
    <col min="7" max="7" width="12.77734375" style="120" bestFit="1" customWidth="1"/>
    <col min="8" max="8" width="14.88671875" style="120" bestFit="1" customWidth="1"/>
    <col min="9" max="9" width="3.21875" style="120" customWidth="1"/>
    <col min="10" max="10" width="18.33203125" style="126" bestFit="1" customWidth="1"/>
    <col min="11" max="11" width="17.44140625" style="119" bestFit="1" customWidth="1"/>
    <col min="12" max="12" width="63" style="119" bestFit="1" customWidth="1"/>
    <col min="13" max="13" width="17.6640625" style="120" bestFit="1" customWidth="1"/>
    <col min="14" max="16384" width="8" style="120"/>
  </cols>
  <sheetData>
    <row r="1" spans="1:14" s="161" customFormat="1" ht="30" customHeight="1">
      <c r="A1" s="509" t="s">
        <v>158</v>
      </c>
      <c r="B1" s="509"/>
      <c r="C1" s="509"/>
      <c r="D1" s="509"/>
      <c r="E1" s="509"/>
      <c r="F1" s="509"/>
      <c r="G1" s="509"/>
      <c r="H1" s="509"/>
      <c r="I1" s="168"/>
      <c r="J1" s="159"/>
      <c r="K1" s="160"/>
      <c r="L1" s="160"/>
    </row>
    <row r="2" spans="1:14" ht="30" customHeight="1">
      <c r="A2" s="510" t="s">
        <v>154</v>
      </c>
      <c r="B2" s="510"/>
      <c r="C2" s="510"/>
      <c r="D2" s="510"/>
      <c r="E2" s="510"/>
      <c r="F2" s="510"/>
      <c r="G2" s="510"/>
      <c r="H2" s="510"/>
      <c r="I2" s="169"/>
      <c r="J2" s="121"/>
    </row>
    <row r="3" spans="1:14" ht="30" customHeight="1">
      <c r="A3" s="510" t="s">
        <v>155</v>
      </c>
      <c r="B3" s="510"/>
      <c r="C3" s="510"/>
      <c r="D3" s="510"/>
      <c r="E3" s="510"/>
      <c r="F3" s="510"/>
      <c r="G3" s="510"/>
      <c r="H3" s="510"/>
      <c r="I3" s="169"/>
      <c r="J3" s="121"/>
    </row>
    <row r="4" spans="1:14" ht="17.25" customHeight="1">
      <c r="A4" s="122"/>
      <c r="B4" s="274"/>
      <c r="C4" s="123"/>
      <c r="D4" s="124"/>
      <c r="F4" s="125"/>
      <c r="G4" s="125"/>
    </row>
    <row r="5" spans="1:14" ht="17.25" customHeight="1">
      <c r="A5" s="122"/>
      <c r="B5" s="274"/>
      <c r="C5" s="123"/>
      <c r="D5" s="124"/>
      <c r="F5" s="125"/>
      <c r="G5" s="125"/>
    </row>
    <row r="6" spans="1:14" s="133" customFormat="1" ht="17.25" customHeight="1">
      <c r="A6" s="127" t="s">
        <v>8</v>
      </c>
      <c r="B6" s="275"/>
      <c r="C6" s="128"/>
      <c r="D6" s="129"/>
      <c r="E6" s="129"/>
      <c r="F6" s="129"/>
      <c r="G6" s="130"/>
      <c r="H6" s="131"/>
      <c r="I6" s="131"/>
      <c r="J6" s="132"/>
      <c r="K6" s="119"/>
      <c r="L6" s="119"/>
    </row>
    <row r="7" spans="1:14" ht="17.25" customHeight="1">
      <c r="A7" s="134"/>
      <c r="B7" s="276"/>
      <c r="C7" s="135"/>
      <c r="D7" s="136"/>
      <c r="E7" s="137"/>
      <c r="F7" s="138"/>
      <c r="G7" s="138"/>
      <c r="H7" s="139"/>
      <c r="I7" s="139"/>
      <c r="J7" s="140"/>
    </row>
    <row r="8" spans="1:14" ht="17.25" customHeight="1">
      <c r="A8" s="511" t="s">
        <v>30</v>
      </c>
      <c r="B8" s="514" t="s">
        <v>148</v>
      </c>
      <c r="C8" s="507" t="s">
        <v>150</v>
      </c>
      <c r="D8" s="516" t="s">
        <v>0</v>
      </c>
      <c r="E8" s="517"/>
      <c r="F8" s="517"/>
      <c r="G8" s="517"/>
      <c r="H8" s="518"/>
      <c r="I8" s="172"/>
      <c r="J8" s="141"/>
    </row>
    <row r="9" spans="1:14" ht="17.25" customHeight="1">
      <c r="A9" s="512"/>
      <c r="B9" s="515"/>
      <c r="C9" s="506"/>
      <c r="D9" s="519"/>
      <c r="E9" s="520"/>
      <c r="F9" s="520"/>
      <c r="G9" s="520"/>
      <c r="H9" s="521"/>
      <c r="I9" s="172"/>
      <c r="J9" s="141"/>
    </row>
    <row r="10" spans="1:14" ht="24" customHeight="1">
      <c r="A10" s="512"/>
      <c r="B10" s="515"/>
      <c r="C10" s="522" t="s">
        <v>149</v>
      </c>
      <c r="D10" s="524" t="s">
        <v>163</v>
      </c>
      <c r="E10" s="505" t="s">
        <v>166</v>
      </c>
      <c r="F10" s="505" t="s">
        <v>164</v>
      </c>
      <c r="G10" s="505" t="s">
        <v>167</v>
      </c>
      <c r="H10" s="505" t="s">
        <v>165</v>
      </c>
      <c r="I10" s="172"/>
      <c r="J10" s="141"/>
    </row>
    <row r="11" spans="1:14" ht="24" customHeight="1">
      <c r="A11" s="513"/>
      <c r="B11" s="515"/>
      <c r="C11" s="523"/>
      <c r="D11" s="525"/>
      <c r="E11" s="506"/>
      <c r="F11" s="506"/>
      <c r="G11" s="506"/>
      <c r="H11" s="506"/>
      <c r="I11" s="173"/>
      <c r="J11" s="142"/>
    </row>
    <row r="12" spans="1:14" s="145" customFormat="1" ht="20.100000000000001" customHeight="1">
      <c r="A12" s="342" t="s">
        <v>408</v>
      </c>
      <c r="B12" s="471" t="s">
        <v>409</v>
      </c>
      <c r="C12" s="300" t="s">
        <v>420</v>
      </c>
      <c r="D12" s="300">
        <f t="shared" ref="D12" si="0">C12+17</f>
        <v>44371.25</v>
      </c>
      <c r="E12" s="300">
        <f t="shared" ref="E12" si="1">C12+26</f>
        <v>44380.25</v>
      </c>
      <c r="F12" s="300">
        <f t="shared" ref="F12" si="2">C12+29</f>
        <v>44383.25</v>
      </c>
      <c r="G12" s="300">
        <f t="shared" ref="G12" si="3">C12+31</f>
        <v>44385.25</v>
      </c>
      <c r="H12" s="300">
        <f t="shared" ref="H12" si="4">C12+32</f>
        <v>44386.25</v>
      </c>
      <c r="I12" s="174"/>
      <c r="J12" s="143"/>
      <c r="K12" s="144"/>
      <c r="L12" s="144"/>
    </row>
    <row r="13" spans="1:14" s="145" customFormat="1" ht="20.100000000000001" customHeight="1">
      <c r="A13" s="342" t="s">
        <v>417</v>
      </c>
      <c r="B13" s="471" t="s">
        <v>414</v>
      </c>
      <c r="C13" s="300" t="s">
        <v>421</v>
      </c>
      <c r="D13" s="300">
        <f t="shared" ref="D13:D14" si="5">C13+17</f>
        <v>44387.875</v>
      </c>
      <c r="E13" s="300">
        <f t="shared" ref="E13:E14" si="6">C13+26</f>
        <v>44396.875</v>
      </c>
      <c r="F13" s="300">
        <f t="shared" ref="F13:F14" si="7">C13+29</f>
        <v>44399.875</v>
      </c>
      <c r="G13" s="300">
        <f t="shared" ref="G13:G14" si="8">C13+31</f>
        <v>44401.875</v>
      </c>
      <c r="H13" s="300">
        <f t="shared" ref="H13:H14" si="9">C13+32</f>
        <v>44402.875</v>
      </c>
      <c r="I13" s="174"/>
      <c r="J13" s="143"/>
      <c r="K13" s="144"/>
      <c r="L13" s="144"/>
    </row>
    <row r="14" spans="1:14" s="145" customFormat="1" ht="20.100000000000001" customHeight="1">
      <c r="A14" s="342" t="s">
        <v>418</v>
      </c>
      <c r="B14" s="471" t="s">
        <v>415</v>
      </c>
      <c r="C14" s="300" t="s">
        <v>422</v>
      </c>
      <c r="D14" s="300">
        <f t="shared" si="5"/>
        <v>44388.25</v>
      </c>
      <c r="E14" s="300">
        <f t="shared" si="6"/>
        <v>44397.25</v>
      </c>
      <c r="F14" s="300">
        <f t="shared" si="7"/>
        <v>44400.25</v>
      </c>
      <c r="G14" s="300">
        <f t="shared" si="8"/>
        <v>44402.25</v>
      </c>
      <c r="H14" s="300">
        <f t="shared" si="9"/>
        <v>44403.25</v>
      </c>
      <c r="I14" s="174"/>
      <c r="J14" s="143"/>
      <c r="K14" s="144"/>
      <c r="L14" s="144"/>
    </row>
    <row r="15" spans="1:14" s="145" customFormat="1" ht="20.100000000000001" customHeight="1">
      <c r="A15" s="342" t="s">
        <v>419</v>
      </c>
      <c r="B15" s="341" t="s">
        <v>416</v>
      </c>
      <c r="C15" s="300" t="s">
        <v>423</v>
      </c>
      <c r="D15" s="300">
        <v>44360</v>
      </c>
      <c r="E15" s="300">
        <v>44369</v>
      </c>
      <c r="F15" s="300">
        <v>44372</v>
      </c>
      <c r="G15" s="300">
        <v>44374</v>
      </c>
      <c r="H15" s="300">
        <v>44375</v>
      </c>
      <c r="I15" s="174"/>
      <c r="J15" s="143"/>
      <c r="K15" s="144"/>
      <c r="L15" s="144"/>
    </row>
    <row r="16" spans="1:14" ht="19.5" customHeight="1">
      <c r="A16" s="384"/>
      <c r="B16" s="385"/>
      <c r="C16" s="386"/>
      <c r="D16" s="386"/>
      <c r="E16" s="386"/>
      <c r="F16" s="386"/>
      <c r="G16" s="386"/>
      <c r="H16" s="386"/>
      <c r="I16" s="89"/>
      <c r="J16" s="146"/>
      <c r="M16" s="145"/>
      <c r="N16" s="145"/>
    </row>
    <row r="17" spans="1:14" ht="17.25" customHeight="1">
      <c r="A17" s="147" t="s">
        <v>16</v>
      </c>
      <c r="B17" s="147"/>
      <c r="C17" s="148"/>
      <c r="D17" s="118"/>
      <c r="E17" s="118"/>
      <c r="M17" s="145"/>
      <c r="N17" s="145"/>
    </row>
    <row r="18" spans="1:14" ht="17.25" customHeight="1">
      <c r="A18" s="149" t="s">
        <v>425</v>
      </c>
      <c r="B18" s="147"/>
      <c r="C18" s="148"/>
      <c r="D18" s="118"/>
      <c r="E18" s="118"/>
      <c r="M18" s="145"/>
      <c r="N18" s="145"/>
    </row>
    <row r="19" spans="1:14" ht="17.25" customHeight="1">
      <c r="A19" s="149" t="s">
        <v>223</v>
      </c>
      <c r="B19" s="150"/>
      <c r="C19" s="151"/>
      <c r="D19" s="118"/>
      <c r="E19" s="118"/>
      <c r="M19" s="145"/>
      <c r="N19" s="145"/>
    </row>
    <row r="20" spans="1:14" ht="17.25" customHeight="1">
      <c r="A20" s="149" t="s">
        <v>151</v>
      </c>
      <c r="B20" s="150"/>
      <c r="C20" s="151"/>
      <c r="D20" s="118"/>
      <c r="E20" s="118"/>
      <c r="M20" s="145"/>
      <c r="N20" s="145"/>
    </row>
    <row r="21" spans="1:14" ht="15">
      <c r="A21" s="152" t="s">
        <v>424</v>
      </c>
      <c r="B21" s="153"/>
      <c r="C21" s="429"/>
      <c r="D21" s="430"/>
      <c r="E21" s="430"/>
      <c r="M21" s="145"/>
      <c r="N21" s="145"/>
    </row>
    <row r="22" spans="1:14" ht="15">
      <c r="A22" s="154"/>
      <c r="B22" s="150"/>
      <c r="C22" s="151"/>
      <c r="D22" s="118"/>
      <c r="E22" s="118"/>
      <c r="M22" s="145"/>
      <c r="N22" s="145"/>
    </row>
    <row r="23" spans="1:14" ht="15">
      <c r="A23" s="100" t="s">
        <v>228</v>
      </c>
      <c r="B23" s="277"/>
      <c r="C23" s="155"/>
      <c r="D23" s="118"/>
      <c r="E23" s="118"/>
      <c r="M23" s="145"/>
      <c r="N23" s="145"/>
    </row>
    <row r="24" spans="1:14" ht="15">
      <c r="A24" s="100" t="s">
        <v>200</v>
      </c>
      <c r="B24" s="277"/>
      <c r="C24" s="155"/>
      <c r="D24" s="118"/>
      <c r="E24" s="118"/>
    </row>
    <row r="26" spans="1:14" ht="45.75" customHeight="1"/>
    <row r="28" spans="1:14" ht="15">
      <c r="A28" s="504"/>
      <c r="B28" s="504"/>
      <c r="C28" s="504"/>
      <c r="D28" s="508"/>
      <c r="E28" s="508"/>
      <c r="F28" s="508"/>
      <c r="G28" s="158"/>
      <c r="H28" s="158"/>
      <c r="I28" s="170"/>
      <c r="J28" s="158"/>
    </row>
    <row r="29" spans="1:14" ht="15">
      <c r="A29" s="504"/>
      <c r="B29" s="504"/>
      <c r="C29" s="504"/>
    </row>
    <row r="30" spans="1:14" ht="15">
      <c r="A30" s="504"/>
      <c r="B30" s="504"/>
      <c r="C30" s="504"/>
    </row>
  </sheetData>
  <sheetProtection formatCells="0" formatColumns="0" formatRows="0" selectLockedCells="1" selectUnlockedCells="1"/>
  <mergeCells count="17">
    <mergeCell ref="A1:H1"/>
    <mergeCell ref="A2:H2"/>
    <mergeCell ref="A3:H3"/>
    <mergeCell ref="A8:A11"/>
    <mergeCell ref="B8:B11"/>
    <mergeCell ref="H10:H11"/>
    <mergeCell ref="D8:H9"/>
    <mergeCell ref="C10:C11"/>
    <mergeCell ref="D10:D11"/>
    <mergeCell ref="E10:E11"/>
    <mergeCell ref="F10:F11"/>
    <mergeCell ref="A29:C29"/>
    <mergeCell ref="G10:G11"/>
    <mergeCell ref="C8:C9"/>
    <mergeCell ref="A30:C30"/>
    <mergeCell ref="A28:C28"/>
    <mergeCell ref="D28:F28"/>
  </mergeCells>
  <hyperlinks>
    <hyperlink ref="A6" location="MENU!A1" display="BACK TO MENU" xr:uid="{00000000-0004-0000-0100-000000000000}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9849F-6ACD-4B2E-8817-9068E5E11BA5}">
  <sheetPr>
    <tabColor rgb="FF00B0F0"/>
    <pageSetUpPr fitToPage="1"/>
  </sheetPr>
  <dimension ref="A1:J28"/>
  <sheetViews>
    <sheetView tabSelected="1" zoomScale="80" zoomScaleNormal="80" zoomScaleSheetLayoutView="90" workbookViewId="0">
      <selection activeCell="H20" sqref="H20"/>
    </sheetView>
  </sheetViews>
  <sheetFormatPr defaultColWidth="8" defaultRowHeight="14.25"/>
  <cols>
    <col min="1" max="1" width="36.44140625" style="156" customWidth="1"/>
    <col min="2" max="2" width="9.21875" style="156" bestFit="1" customWidth="1"/>
    <col min="3" max="3" width="15" style="157" bestFit="1" customWidth="1"/>
    <col min="4" max="4" width="9" style="120" bestFit="1" customWidth="1"/>
    <col min="5" max="5" width="3.21875" style="120" customWidth="1"/>
    <col min="6" max="6" width="18.33203125" style="126" bestFit="1" customWidth="1"/>
    <col min="7" max="7" width="17.44140625" style="119" bestFit="1" customWidth="1"/>
    <col min="8" max="8" width="63" style="119" bestFit="1" customWidth="1"/>
    <col min="9" max="9" width="17.6640625" style="120" bestFit="1" customWidth="1"/>
    <col min="10" max="16384" width="8" style="120"/>
  </cols>
  <sheetData>
    <row r="1" spans="1:10" s="161" customFormat="1" ht="30" customHeight="1">
      <c r="A1" s="509" t="s">
        <v>158</v>
      </c>
      <c r="B1" s="509"/>
      <c r="C1" s="509"/>
      <c r="D1" s="509"/>
      <c r="E1" s="168"/>
      <c r="F1" s="159"/>
      <c r="G1" s="160"/>
      <c r="H1" s="160"/>
    </row>
    <row r="2" spans="1:10" ht="30" customHeight="1">
      <c r="A2" s="510" t="s">
        <v>154</v>
      </c>
      <c r="B2" s="510"/>
      <c r="C2" s="510"/>
      <c r="D2" s="510"/>
      <c r="E2" s="485"/>
      <c r="F2" s="121"/>
    </row>
    <row r="3" spans="1:10" ht="30" customHeight="1">
      <c r="A3" s="510" t="s">
        <v>155</v>
      </c>
      <c r="B3" s="510"/>
      <c r="C3" s="510"/>
      <c r="D3" s="510"/>
      <c r="E3" s="485"/>
      <c r="F3" s="121"/>
    </row>
    <row r="4" spans="1:10" ht="17.25" customHeight="1">
      <c r="A4" s="122"/>
      <c r="B4" s="274"/>
      <c r="C4" s="123"/>
      <c r="D4" s="124"/>
    </row>
    <row r="5" spans="1:10" ht="17.25" customHeight="1">
      <c r="A5" s="122"/>
      <c r="B5" s="274"/>
      <c r="C5" s="123"/>
      <c r="D5" s="124"/>
    </row>
    <row r="6" spans="1:10" s="133" customFormat="1" ht="17.25" customHeight="1">
      <c r="A6" s="127" t="s">
        <v>8</v>
      </c>
      <c r="B6" s="275"/>
      <c r="C6" s="128"/>
      <c r="D6" s="129"/>
      <c r="E6" s="131"/>
      <c r="F6" s="132"/>
      <c r="G6" s="119"/>
      <c r="H6" s="119"/>
    </row>
    <row r="7" spans="1:10" ht="17.25" customHeight="1">
      <c r="A7" s="134"/>
      <c r="B7" s="276"/>
      <c r="C7" s="135"/>
      <c r="D7" s="136"/>
      <c r="E7" s="139"/>
      <c r="F7" s="140"/>
    </row>
    <row r="8" spans="1:10" ht="17.25" customHeight="1">
      <c r="A8" s="511" t="s">
        <v>30</v>
      </c>
      <c r="B8" s="514" t="s">
        <v>148</v>
      </c>
      <c r="C8" s="507" t="s">
        <v>150</v>
      </c>
      <c r="D8" s="486" t="s">
        <v>0</v>
      </c>
      <c r="E8" s="172"/>
      <c r="F8" s="141"/>
    </row>
    <row r="9" spans="1:10" ht="17.25" customHeight="1">
      <c r="A9" s="512"/>
      <c r="B9" s="515"/>
      <c r="C9" s="506"/>
      <c r="D9" s="487"/>
      <c r="E9" s="172"/>
      <c r="F9" s="141"/>
    </row>
    <row r="10" spans="1:10" ht="24" customHeight="1">
      <c r="A10" s="512"/>
      <c r="B10" s="515"/>
      <c r="C10" s="522" t="s">
        <v>426</v>
      </c>
      <c r="D10" s="524" t="s">
        <v>163</v>
      </c>
      <c r="E10" s="172"/>
      <c r="F10" s="141"/>
    </row>
    <row r="11" spans="1:10" ht="24" customHeight="1">
      <c r="A11" s="513"/>
      <c r="B11" s="515"/>
      <c r="C11" s="523"/>
      <c r="D11" s="525"/>
      <c r="E11" s="173"/>
      <c r="F11" s="142"/>
    </row>
    <row r="12" spans="1:10" s="145" customFormat="1" ht="20.100000000000001" customHeight="1">
      <c r="A12" s="342" t="s">
        <v>427</v>
      </c>
      <c r="B12" s="471" t="s">
        <v>429</v>
      </c>
      <c r="C12" s="300" t="s">
        <v>431</v>
      </c>
      <c r="D12" s="300">
        <f>C12+16</f>
        <v>44374.28125</v>
      </c>
      <c r="E12" s="174"/>
      <c r="F12" s="143"/>
      <c r="G12" s="144"/>
      <c r="H12" s="144"/>
    </row>
    <row r="13" spans="1:10" s="145" customFormat="1" ht="20.100000000000001" customHeight="1">
      <c r="A13" s="342" t="s">
        <v>428</v>
      </c>
      <c r="B13" s="471" t="s">
        <v>430</v>
      </c>
      <c r="C13" s="300" t="s">
        <v>432</v>
      </c>
      <c r="D13" s="300">
        <f>C13+16</f>
        <v>44381.28125</v>
      </c>
      <c r="E13" s="174"/>
      <c r="F13" s="143"/>
      <c r="G13" s="144"/>
      <c r="H13" s="144"/>
    </row>
    <row r="14" spans="1:10" ht="19.5" customHeight="1">
      <c r="A14" s="384"/>
      <c r="B14" s="385"/>
      <c r="C14" s="386"/>
      <c r="D14" s="386"/>
      <c r="E14" s="89"/>
      <c r="F14" s="146"/>
      <c r="I14" s="145"/>
      <c r="J14" s="145"/>
    </row>
    <row r="15" spans="1:10" ht="17.25" customHeight="1">
      <c r="A15" s="147" t="s">
        <v>16</v>
      </c>
      <c r="B15" s="147"/>
      <c r="C15" s="148"/>
      <c r="D15" s="118"/>
      <c r="I15" s="145"/>
      <c r="J15" s="145"/>
    </row>
    <row r="16" spans="1:10" ht="17.25" customHeight="1">
      <c r="A16" s="149" t="s">
        <v>425</v>
      </c>
      <c r="B16" s="147"/>
      <c r="C16" s="148"/>
      <c r="D16" s="118"/>
      <c r="I16" s="145"/>
      <c r="J16" s="145"/>
    </row>
    <row r="17" spans="1:10" ht="17.25" customHeight="1">
      <c r="A17" s="149" t="s">
        <v>223</v>
      </c>
      <c r="B17" s="150"/>
      <c r="C17" s="151"/>
      <c r="D17" s="118"/>
      <c r="I17" s="145"/>
      <c r="J17" s="145"/>
    </row>
    <row r="18" spans="1:10" ht="17.25" customHeight="1">
      <c r="A18" s="149" t="s">
        <v>151</v>
      </c>
      <c r="B18" s="150"/>
      <c r="C18" s="151"/>
      <c r="D18" s="118"/>
      <c r="I18" s="145"/>
      <c r="J18" s="145"/>
    </row>
    <row r="19" spans="1:10" ht="15">
      <c r="A19" s="152" t="s">
        <v>424</v>
      </c>
      <c r="B19" s="153"/>
      <c r="C19" s="429"/>
      <c r="D19" s="430"/>
      <c r="I19" s="145"/>
      <c r="J19" s="145"/>
    </row>
    <row r="20" spans="1:10" ht="15">
      <c r="A20" s="154"/>
      <c r="B20" s="150"/>
      <c r="C20" s="151"/>
      <c r="D20" s="118"/>
      <c r="I20" s="145"/>
      <c r="J20" s="145"/>
    </row>
    <row r="21" spans="1:10" ht="15">
      <c r="A21" s="100" t="s">
        <v>228</v>
      </c>
      <c r="B21" s="277"/>
      <c r="C21" s="155"/>
      <c r="D21" s="118"/>
      <c r="I21" s="145"/>
      <c r="J21" s="145"/>
    </row>
    <row r="22" spans="1:10" ht="15">
      <c r="A22" s="100" t="s">
        <v>200</v>
      </c>
      <c r="B22" s="277"/>
      <c r="C22" s="155"/>
      <c r="D22" s="118"/>
    </row>
    <row r="24" spans="1:10" ht="45.75" customHeight="1"/>
    <row r="26" spans="1:10" ht="15">
      <c r="A26" s="504"/>
      <c r="B26" s="504"/>
      <c r="C26" s="504"/>
      <c r="D26" s="484"/>
      <c r="E26" s="484"/>
      <c r="F26" s="484"/>
    </row>
    <row r="27" spans="1:10" ht="15">
      <c r="A27" s="504"/>
      <c r="B27" s="504"/>
      <c r="C27" s="504"/>
    </row>
    <row r="28" spans="1:10" ht="15">
      <c r="A28" s="504"/>
      <c r="B28" s="504"/>
      <c r="C28" s="504"/>
    </row>
  </sheetData>
  <sheetProtection formatCells="0" formatColumns="0" formatRows="0" selectLockedCells="1" selectUnlockedCells="1"/>
  <mergeCells count="11">
    <mergeCell ref="A27:C27"/>
    <mergeCell ref="A28:C28"/>
    <mergeCell ref="A26:C26"/>
    <mergeCell ref="A1:D1"/>
    <mergeCell ref="A2:D2"/>
    <mergeCell ref="A3:D3"/>
    <mergeCell ref="A8:A11"/>
    <mergeCell ref="B8:B11"/>
    <mergeCell ref="C8:C9"/>
    <mergeCell ref="C10:C11"/>
    <mergeCell ref="D10:D11"/>
  </mergeCells>
  <hyperlinks>
    <hyperlink ref="A6" location="MENU!A1" display="BACK TO MENU" xr:uid="{3858AE07-0048-4541-AF54-1FB075E87A99}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99"/>
    <pageSetUpPr fitToPage="1"/>
  </sheetPr>
  <dimension ref="A1:X70"/>
  <sheetViews>
    <sheetView showGridLines="0" zoomScale="80" zoomScaleNormal="80" zoomScaleSheetLayoutView="70" workbookViewId="0">
      <selection activeCell="I13" sqref="I13"/>
    </sheetView>
  </sheetViews>
  <sheetFormatPr defaultColWidth="8" defaultRowHeight="14.25"/>
  <cols>
    <col min="1" max="1" width="20.44140625" style="179" customWidth="1"/>
    <col min="2" max="2" width="6.77734375" style="179" bestFit="1" customWidth="1"/>
    <col min="3" max="3" width="7.77734375" style="215" bestFit="1" customWidth="1"/>
    <col min="4" max="4" width="8" style="215" bestFit="1" customWidth="1"/>
    <col min="5" max="5" width="5.88671875" style="230" bestFit="1" customWidth="1"/>
    <col min="6" max="6" width="7.44140625" style="230" bestFit="1" customWidth="1"/>
    <col min="7" max="7" width="38.33203125" style="230" bestFit="1" customWidth="1"/>
    <col min="8" max="8" width="12.6640625" style="179" bestFit="1" customWidth="1"/>
    <col min="9" max="9" width="8.88671875" style="215" customWidth="1"/>
    <col min="10" max="10" width="13.109375" style="93" bestFit="1" customWidth="1"/>
    <col min="11" max="12" width="10.6640625" style="93" bestFit="1" customWidth="1"/>
    <col min="13" max="13" width="13.109375" style="93" bestFit="1" customWidth="1"/>
    <col min="14" max="14" width="12.77734375" style="93" bestFit="1" customWidth="1"/>
    <col min="15" max="15" width="8.88671875" style="93" bestFit="1" customWidth="1"/>
    <col min="16" max="16" width="14.88671875" style="93" bestFit="1" customWidth="1"/>
    <col min="17" max="17" width="10" style="93" bestFit="1" customWidth="1"/>
    <col min="18" max="18" width="9.6640625" style="93" bestFit="1" customWidth="1"/>
    <col min="19" max="19" width="11.44140625" style="93" bestFit="1" customWidth="1"/>
    <col min="20" max="20" width="15.44140625" style="93" customWidth="1"/>
    <col min="21" max="21" width="9.109375" style="93" bestFit="1" customWidth="1"/>
    <col min="22" max="24" width="8" style="95"/>
    <col min="25" max="16384" width="8" style="93"/>
  </cols>
  <sheetData>
    <row r="1" spans="1:23" ht="26.25">
      <c r="B1" s="531" t="s">
        <v>42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</row>
    <row r="2" spans="1:23" ht="20.25" customHeight="1">
      <c r="A2" s="180"/>
      <c r="B2" s="532" t="s">
        <v>234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</row>
    <row r="3" spans="1:23" ht="15">
      <c r="A3" s="181"/>
      <c r="B3" s="182"/>
      <c r="C3" s="182"/>
      <c r="D3" s="182"/>
      <c r="E3" s="182"/>
      <c r="F3" s="182"/>
      <c r="G3" s="182"/>
      <c r="H3" s="24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3" ht="24" customHeight="1">
      <c r="A4" s="183" t="s">
        <v>8</v>
      </c>
      <c r="B4" s="184"/>
      <c r="C4" s="185"/>
      <c r="D4" s="185"/>
      <c r="E4" s="186"/>
      <c r="F4" s="186"/>
      <c r="G4" s="187"/>
      <c r="H4" s="246"/>
      <c r="I4" s="188"/>
      <c r="J4" s="189"/>
      <c r="K4" s="190"/>
      <c r="L4" s="190"/>
      <c r="M4" s="189"/>
      <c r="N4" s="189"/>
      <c r="O4" s="190"/>
      <c r="P4" s="190"/>
      <c r="Q4" s="189"/>
      <c r="R4" s="190"/>
      <c r="S4" s="191"/>
    </row>
    <row r="5" spans="1:23" ht="17.25" customHeight="1">
      <c r="A5" s="192"/>
      <c r="B5" s="184"/>
      <c r="C5" s="185"/>
      <c r="D5" s="185"/>
      <c r="E5" s="186"/>
      <c r="F5" s="186"/>
      <c r="G5" s="186"/>
      <c r="H5" s="184"/>
      <c r="I5" s="188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W5" s="194"/>
    </row>
    <row r="6" spans="1:23" ht="27" customHeight="1">
      <c r="A6" s="526" t="s">
        <v>168</v>
      </c>
      <c r="B6" s="527"/>
      <c r="C6" s="535" t="s">
        <v>153</v>
      </c>
      <c r="D6" s="536"/>
      <c r="E6" s="537"/>
      <c r="F6" s="449" t="s">
        <v>0</v>
      </c>
      <c r="G6" s="538" t="s">
        <v>159</v>
      </c>
      <c r="H6" s="539"/>
      <c r="I6" s="533" t="s">
        <v>237</v>
      </c>
      <c r="J6" s="530" t="s">
        <v>231</v>
      </c>
      <c r="K6" s="530"/>
      <c r="L6" s="530"/>
      <c r="M6" s="530"/>
      <c r="N6" s="530"/>
      <c r="O6" s="530"/>
      <c r="P6" s="530"/>
      <c r="Q6" s="530"/>
      <c r="R6" s="530"/>
      <c r="S6" s="530"/>
      <c r="T6" s="530"/>
      <c r="W6" s="194"/>
    </row>
    <row r="7" spans="1:23" ht="30">
      <c r="A7" s="528"/>
      <c r="B7" s="529"/>
      <c r="C7" s="450" t="s">
        <v>232</v>
      </c>
      <c r="D7" s="451" t="s">
        <v>29</v>
      </c>
      <c r="E7" s="166" t="s">
        <v>226</v>
      </c>
      <c r="F7" s="452" t="s">
        <v>160</v>
      </c>
      <c r="G7" s="540"/>
      <c r="H7" s="541"/>
      <c r="I7" s="534"/>
      <c r="J7" s="453" t="s">
        <v>3</v>
      </c>
      <c r="K7" s="428" t="s">
        <v>5</v>
      </c>
      <c r="L7" s="428" t="s">
        <v>6</v>
      </c>
      <c r="M7" s="428" t="s">
        <v>4</v>
      </c>
      <c r="N7" s="428" t="s">
        <v>157</v>
      </c>
      <c r="O7" s="454" t="s">
        <v>44</v>
      </c>
      <c r="P7" s="178" t="s">
        <v>45</v>
      </c>
      <c r="Q7" s="453" t="s">
        <v>196</v>
      </c>
      <c r="R7" s="428" t="s">
        <v>197</v>
      </c>
      <c r="S7" s="428" t="s">
        <v>14</v>
      </c>
      <c r="T7" s="427" t="s">
        <v>40</v>
      </c>
      <c r="W7" s="194"/>
    </row>
    <row r="8" spans="1:23" ht="18" customHeight="1">
      <c r="A8" s="455"/>
      <c r="B8" s="456"/>
      <c r="C8" s="457"/>
      <c r="D8" s="457"/>
      <c r="E8" s="457"/>
      <c r="F8" s="457"/>
      <c r="G8" s="458" t="s">
        <v>444</v>
      </c>
      <c r="H8" s="432" t="s">
        <v>448</v>
      </c>
      <c r="I8" s="436">
        <v>44357</v>
      </c>
      <c r="J8" s="433" t="s">
        <v>199</v>
      </c>
      <c r="K8" s="459" t="s">
        <v>199</v>
      </c>
      <c r="L8" s="459" t="s">
        <v>199</v>
      </c>
      <c r="M8" s="460">
        <f>I8+20</f>
        <v>44377</v>
      </c>
      <c r="N8" s="460">
        <f>I8+23</f>
        <v>44380</v>
      </c>
      <c r="O8" s="460">
        <f>I8+26</f>
        <v>44383</v>
      </c>
      <c r="P8" s="460">
        <f>I8+31</f>
        <v>44388</v>
      </c>
      <c r="Q8" s="459" t="s">
        <v>199</v>
      </c>
      <c r="R8" s="459" t="s">
        <v>199</v>
      </c>
      <c r="S8" s="459" t="s">
        <v>199</v>
      </c>
      <c r="T8" s="459" t="s">
        <v>199</v>
      </c>
      <c r="U8" s="195" t="s">
        <v>229</v>
      </c>
      <c r="W8" s="194"/>
    </row>
    <row r="9" spans="1:23" ht="18" customHeight="1">
      <c r="A9" s="415" t="s">
        <v>439</v>
      </c>
      <c r="B9" s="422" t="s">
        <v>440</v>
      </c>
      <c r="C9" s="313"/>
      <c r="D9" s="313">
        <v>44352</v>
      </c>
      <c r="E9" s="313" t="s">
        <v>240</v>
      </c>
      <c r="F9" s="441">
        <f>D9+2</f>
        <v>44354</v>
      </c>
      <c r="G9" s="472" t="s">
        <v>450</v>
      </c>
      <c r="H9" s="473" t="s">
        <v>453</v>
      </c>
      <c r="I9" s="437">
        <v>44357</v>
      </c>
      <c r="J9" s="197">
        <f>I9+28</f>
        <v>44385</v>
      </c>
      <c r="K9" s="197">
        <f>I9+25</f>
        <v>44382</v>
      </c>
      <c r="L9" s="197">
        <f>I9+22</f>
        <v>44379</v>
      </c>
      <c r="M9" s="198" t="s">
        <v>199</v>
      </c>
      <c r="N9" s="198" t="s">
        <v>199</v>
      </c>
      <c r="O9" s="198" t="s">
        <v>199</v>
      </c>
      <c r="P9" s="198" t="s">
        <v>199</v>
      </c>
      <c r="Q9" s="198" t="s">
        <v>199</v>
      </c>
      <c r="R9" s="198" t="s">
        <v>199</v>
      </c>
      <c r="S9" s="198" t="s">
        <v>199</v>
      </c>
      <c r="T9" s="198" t="s">
        <v>199</v>
      </c>
      <c r="U9" s="93" t="s">
        <v>227</v>
      </c>
    </row>
    <row r="10" spans="1:23" ht="18" customHeight="1">
      <c r="A10" s="299" t="s">
        <v>405</v>
      </c>
      <c r="B10" s="423" t="s">
        <v>433</v>
      </c>
      <c r="C10" s="404"/>
      <c r="D10" s="404">
        <v>44352</v>
      </c>
      <c r="E10" s="404" t="s">
        <v>79</v>
      </c>
      <c r="F10" s="404">
        <f>D10+2</f>
        <v>44354</v>
      </c>
      <c r="G10" s="381" t="s">
        <v>456</v>
      </c>
      <c r="H10" s="410" t="s">
        <v>460</v>
      </c>
      <c r="I10" s="200">
        <v>44358</v>
      </c>
      <c r="J10" s="431">
        <f>I10+26</f>
        <v>44384</v>
      </c>
      <c r="K10" s="202" t="s">
        <v>199</v>
      </c>
      <c r="L10" s="280">
        <f>I10+29</f>
        <v>44387</v>
      </c>
      <c r="M10" s="202" t="s">
        <v>199</v>
      </c>
      <c r="N10" s="202" t="s">
        <v>199</v>
      </c>
      <c r="O10" s="202" t="s">
        <v>199</v>
      </c>
      <c r="P10" s="202" t="s">
        <v>199</v>
      </c>
      <c r="Q10" s="201">
        <f>I10+23</f>
        <v>44381</v>
      </c>
      <c r="R10" s="198" t="s">
        <v>199</v>
      </c>
      <c r="S10" s="280">
        <f>I10+19</f>
        <v>44377</v>
      </c>
      <c r="T10" s="280" t="s">
        <v>199</v>
      </c>
      <c r="U10" s="203" t="s">
        <v>230</v>
      </c>
      <c r="W10" s="194"/>
    </row>
    <row r="11" spans="1:23" ht="18" customHeight="1">
      <c r="A11" s="204" t="s">
        <v>402</v>
      </c>
      <c r="B11" s="424" t="s">
        <v>410</v>
      </c>
      <c r="C11" s="405"/>
      <c r="D11" s="405">
        <v>44353</v>
      </c>
      <c r="E11" s="405" t="s">
        <v>31</v>
      </c>
      <c r="F11" s="405">
        <f>D11+2</f>
        <v>44355</v>
      </c>
      <c r="G11" s="474" t="s">
        <v>464</v>
      </c>
      <c r="H11" s="475" t="s">
        <v>468</v>
      </c>
      <c r="I11" s="206">
        <v>44359</v>
      </c>
      <c r="J11" s="434">
        <f>I11+30</f>
        <v>44389</v>
      </c>
      <c r="K11" s="207">
        <f>I11+26</f>
        <v>44385</v>
      </c>
      <c r="L11" s="202" t="s">
        <v>199</v>
      </c>
      <c r="M11" s="202" t="s">
        <v>199</v>
      </c>
      <c r="N11" s="202" t="s">
        <v>199</v>
      </c>
      <c r="O11" s="202" t="s">
        <v>199</v>
      </c>
      <c r="P11" s="202" t="s">
        <v>199</v>
      </c>
      <c r="Q11" s="198" t="s">
        <v>199</v>
      </c>
      <c r="R11" s="198">
        <f>I11+24</f>
        <v>44383</v>
      </c>
      <c r="S11" s="261" t="s">
        <v>199</v>
      </c>
      <c r="T11" s="207">
        <f>I11+21</f>
        <v>44380</v>
      </c>
      <c r="U11" s="208" t="s">
        <v>72</v>
      </c>
      <c r="W11" s="194"/>
    </row>
    <row r="12" spans="1:23" ht="18" customHeight="1">
      <c r="A12" s="167"/>
      <c r="B12" s="171"/>
      <c r="C12" s="406"/>
      <c r="D12" s="406"/>
      <c r="E12" s="407"/>
      <c r="F12" s="407"/>
      <c r="G12" s="490" t="s">
        <v>403</v>
      </c>
      <c r="H12" s="491"/>
      <c r="I12" s="492">
        <v>44361</v>
      </c>
      <c r="J12" s="493">
        <f>I12+22</f>
        <v>44383</v>
      </c>
      <c r="K12" s="494">
        <f>I12+25</f>
        <v>44386</v>
      </c>
      <c r="L12" s="494">
        <f>I12+29</f>
        <v>44390</v>
      </c>
      <c r="M12" s="495" t="s">
        <v>199</v>
      </c>
      <c r="N12" s="495" t="s">
        <v>199</v>
      </c>
      <c r="O12" s="495" t="s">
        <v>199</v>
      </c>
      <c r="P12" s="495" t="s">
        <v>199</v>
      </c>
      <c r="Q12" s="495" t="s">
        <v>199</v>
      </c>
      <c r="R12" s="495" t="s">
        <v>199</v>
      </c>
      <c r="S12" s="495" t="s">
        <v>199</v>
      </c>
      <c r="T12" s="495" t="s">
        <v>199</v>
      </c>
      <c r="U12" s="211" t="s">
        <v>71</v>
      </c>
      <c r="W12" s="194"/>
    </row>
    <row r="13" spans="1:23" ht="18" customHeight="1">
      <c r="A13" s="455"/>
      <c r="B13" s="456"/>
      <c r="C13" s="461"/>
      <c r="D13" s="461"/>
      <c r="E13" s="461"/>
      <c r="F13" s="461"/>
      <c r="G13" s="462" t="s">
        <v>445</v>
      </c>
      <c r="H13" s="463" t="s">
        <v>411</v>
      </c>
      <c r="I13" s="436">
        <f t="shared" ref="I13:I27" si="0">I8+7</f>
        <v>44364</v>
      </c>
      <c r="J13" s="433" t="s">
        <v>199</v>
      </c>
      <c r="K13" s="459" t="s">
        <v>199</v>
      </c>
      <c r="L13" s="459" t="s">
        <v>199</v>
      </c>
      <c r="M13" s="460">
        <f>I13+20</f>
        <v>44384</v>
      </c>
      <c r="N13" s="460">
        <f>I13+23</f>
        <v>44387</v>
      </c>
      <c r="O13" s="460">
        <f>I13+26</f>
        <v>44390</v>
      </c>
      <c r="P13" s="460">
        <f>I13+31</f>
        <v>44395</v>
      </c>
      <c r="Q13" s="459" t="s">
        <v>199</v>
      </c>
      <c r="R13" s="459" t="s">
        <v>199</v>
      </c>
      <c r="S13" s="459" t="s">
        <v>199</v>
      </c>
      <c r="T13" s="459" t="s">
        <v>199</v>
      </c>
      <c r="W13" s="176"/>
    </row>
    <row r="14" spans="1:23" ht="18" customHeight="1">
      <c r="A14" s="415" t="s">
        <v>439</v>
      </c>
      <c r="B14" s="403" t="s">
        <v>441</v>
      </c>
      <c r="C14" s="313"/>
      <c r="D14" s="313">
        <v>44356</v>
      </c>
      <c r="E14" s="313" t="s">
        <v>240</v>
      </c>
      <c r="F14" s="313">
        <f>D14+2</f>
        <v>44358</v>
      </c>
      <c r="G14" s="496" t="s">
        <v>403</v>
      </c>
      <c r="H14" s="497"/>
      <c r="I14" s="498">
        <f>I9+7</f>
        <v>44364</v>
      </c>
      <c r="J14" s="499">
        <f>I14+28</f>
        <v>44392</v>
      </c>
      <c r="K14" s="500">
        <f>I14+25</f>
        <v>44389</v>
      </c>
      <c r="L14" s="500">
        <f>I14+22</f>
        <v>44386</v>
      </c>
      <c r="M14" s="501" t="s">
        <v>199</v>
      </c>
      <c r="N14" s="501" t="s">
        <v>199</v>
      </c>
      <c r="O14" s="501" t="s">
        <v>199</v>
      </c>
      <c r="P14" s="501" t="s">
        <v>199</v>
      </c>
      <c r="Q14" s="501" t="s">
        <v>199</v>
      </c>
      <c r="R14" s="501" t="s">
        <v>199</v>
      </c>
      <c r="S14" s="501" t="s">
        <v>199</v>
      </c>
      <c r="T14" s="501" t="s">
        <v>199</v>
      </c>
      <c r="U14" s="199"/>
      <c r="W14" s="194"/>
    </row>
    <row r="15" spans="1:23" ht="18" customHeight="1">
      <c r="A15" s="299" t="s">
        <v>404</v>
      </c>
      <c r="B15" s="423" t="s">
        <v>434</v>
      </c>
      <c r="C15" s="404"/>
      <c r="D15" s="404">
        <f>D10+7</f>
        <v>44359</v>
      </c>
      <c r="E15" s="404" t="s">
        <v>79</v>
      </c>
      <c r="F15" s="404">
        <f>D15+2</f>
        <v>44361</v>
      </c>
      <c r="G15" s="381" t="s">
        <v>457</v>
      </c>
      <c r="H15" s="410" t="s">
        <v>461</v>
      </c>
      <c r="I15" s="200">
        <f t="shared" si="0"/>
        <v>44365</v>
      </c>
      <c r="J15" s="431">
        <f>I15+26</f>
        <v>44391</v>
      </c>
      <c r="K15" s="202" t="s">
        <v>199</v>
      </c>
      <c r="L15" s="280">
        <f>I15+29</f>
        <v>44394</v>
      </c>
      <c r="M15" s="202" t="s">
        <v>199</v>
      </c>
      <c r="N15" s="202" t="s">
        <v>199</v>
      </c>
      <c r="O15" s="202" t="s">
        <v>199</v>
      </c>
      <c r="P15" s="202" t="s">
        <v>199</v>
      </c>
      <c r="Q15" s="201">
        <f>I15+23</f>
        <v>44388</v>
      </c>
      <c r="R15" s="198" t="s">
        <v>199</v>
      </c>
      <c r="S15" s="280">
        <f>I15+19</f>
        <v>44384</v>
      </c>
      <c r="T15" s="280" t="s">
        <v>199</v>
      </c>
      <c r="U15" s="203"/>
      <c r="W15" s="194"/>
    </row>
    <row r="16" spans="1:23" ht="18" customHeight="1">
      <c r="A16" s="204" t="s">
        <v>243</v>
      </c>
      <c r="B16" s="205" t="s">
        <v>437</v>
      </c>
      <c r="C16" s="405"/>
      <c r="D16" s="405">
        <f>D11+7</f>
        <v>44360</v>
      </c>
      <c r="E16" s="405" t="s">
        <v>31</v>
      </c>
      <c r="F16" s="405">
        <f>D16+2</f>
        <v>44362</v>
      </c>
      <c r="G16" s="279" t="s">
        <v>465</v>
      </c>
      <c r="H16" s="315" t="s">
        <v>469</v>
      </c>
      <c r="I16" s="206">
        <f t="shared" si="0"/>
        <v>44366</v>
      </c>
      <c r="J16" s="434">
        <f>I16+30</f>
        <v>44396</v>
      </c>
      <c r="K16" s="207">
        <f>I16+26</f>
        <v>44392</v>
      </c>
      <c r="L16" s="202" t="s">
        <v>199</v>
      </c>
      <c r="M16" s="202" t="s">
        <v>199</v>
      </c>
      <c r="N16" s="202" t="s">
        <v>199</v>
      </c>
      <c r="O16" s="202" t="s">
        <v>199</v>
      </c>
      <c r="P16" s="202" t="s">
        <v>199</v>
      </c>
      <c r="Q16" s="198" t="s">
        <v>199</v>
      </c>
      <c r="R16" s="207">
        <f>I16+24</f>
        <v>44390</v>
      </c>
      <c r="S16" s="261" t="s">
        <v>199</v>
      </c>
      <c r="T16" s="207">
        <f>I16+21</f>
        <v>44387</v>
      </c>
      <c r="W16" s="176"/>
    </row>
    <row r="17" spans="1:23" ht="18" customHeight="1">
      <c r="A17" s="464"/>
      <c r="B17" s="465"/>
      <c r="C17" s="406"/>
      <c r="D17" s="406"/>
      <c r="E17" s="407"/>
      <c r="F17" s="407"/>
      <c r="G17" s="264" t="s">
        <v>472</v>
      </c>
      <c r="H17" s="411" t="s">
        <v>407</v>
      </c>
      <c r="I17" s="278">
        <v>44363</v>
      </c>
      <c r="J17" s="435">
        <f>I17+22</f>
        <v>44385</v>
      </c>
      <c r="K17" s="209">
        <f>I17+25</f>
        <v>44388</v>
      </c>
      <c r="L17" s="209">
        <f>I17+29</f>
        <v>44392</v>
      </c>
      <c r="M17" s="210" t="s">
        <v>199</v>
      </c>
      <c r="N17" s="210" t="s">
        <v>199</v>
      </c>
      <c r="O17" s="210" t="s">
        <v>199</v>
      </c>
      <c r="P17" s="210" t="s">
        <v>199</v>
      </c>
      <c r="Q17" s="210" t="s">
        <v>199</v>
      </c>
      <c r="R17" s="210" t="s">
        <v>199</v>
      </c>
      <c r="S17" s="210" t="s">
        <v>199</v>
      </c>
      <c r="T17" s="210" t="s">
        <v>199</v>
      </c>
      <c r="W17" s="176"/>
    </row>
    <row r="18" spans="1:23" ht="15">
      <c r="A18" s="455"/>
      <c r="B18" s="456"/>
      <c r="C18" s="461"/>
      <c r="D18" s="466"/>
      <c r="E18" s="461"/>
      <c r="F18" s="461"/>
      <c r="G18" s="488" t="s">
        <v>446</v>
      </c>
      <c r="H18" s="489" t="s">
        <v>449</v>
      </c>
      <c r="I18" s="440">
        <f t="shared" si="0"/>
        <v>44371</v>
      </c>
      <c r="J18" s="459" t="s">
        <v>199</v>
      </c>
      <c r="K18" s="459" t="s">
        <v>199</v>
      </c>
      <c r="L18" s="459" t="s">
        <v>199</v>
      </c>
      <c r="M18" s="460">
        <f>I18+20</f>
        <v>44391</v>
      </c>
      <c r="N18" s="460">
        <f>I18+23</f>
        <v>44394</v>
      </c>
      <c r="O18" s="460">
        <f>I18+26</f>
        <v>44397</v>
      </c>
      <c r="P18" s="460">
        <f>I18+31</f>
        <v>44402</v>
      </c>
      <c r="Q18" s="459" t="s">
        <v>199</v>
      </c>
      <c r="R18" s="459" t="s">
        <v>199</v>
      </c>
      <c r="S18" s="459" t="s">
        <v>199</v>
      </c>
      <c r="T18" s="459" t="s">
        <v>199</v>
      </c>
      <c r="W18" s="176"/>
    </row>
    <row r="19" spans="1:23" ht="18" customHeight="1">
      <c r="A19" s="415" t="s">
        <v>439</v>
      </c>
      <c r="B19" s="422" t="s">
        <v>442</v>
      </c>
      <c r="C19" s="313"/>
      <c r="D19" s="313">
        <f>D14+7</f>
        <v>44363</v>
      </c>
      <c r="E19" s="313" t="s">
        <v>240</v>
      </c>
      <c r="F19" s="313">
        <f>D19+2</f>
        <v>44365</v>
      </c>
      <c r="G19" s="472" t="s">
        <v>451</v>
      </c>
      <c r="H19" s="473" t="s">
        <v>454</v>
      </c>
      <c r="I19" s="437">
        <f t="shared" si="0"/>
        <v>44371</v>
      </c>
      <c r="J19" s="197">
        <f>I19+28</f>
        <v>44399</v>
      </c>
      <c r="K19" s="197">
        <f>I19+25</f>
        <v>44396</v>
      </c>
      <c r="L19" s="197">
        <f>I19+22</f>
        <v>44393</v>
      </c>
      <c r="M19" s="198" t="s">
        <v>199</v>
      </c>
      <c r="N19" s="198" t="s">
        <v>199</v>
      </c>
      <c r="O19" s="198" t="s">
        <v>199</v>
      </c>
      <c r="P19" s="198" t="s">
        <v>199</v>
      </c>
      <c r="Q19" s="198" t="s">
        <v>199</v>
      </c>
      <c r="R19" s="198" t="s">
        <v>199</v>
      </c>
      <c r="S19" s="198" t="s">
        <v>199</v>
      </c>
      <c r="T19" s="198" t="s">
        <v>199</v>
      </c>
    </row>
    <row r="20" spans="1:23" ht="18" customHeight="1">
      <c r="A20" s="299" t="s">
        <v>401</v>
      </c>
      <c r="B20" s="423" t="s">
        <v>435</v>
      </c>
      <c r="C20" s="404"/>
      <c r="D20" s="412">
        <f>D15+7</f>
        <v>44366</v>
      </c>
      <c r="E20" s="404" t="s">
        <v>79</v>
      </c>
      <c r="F20" s="404">
        <f>D20+2</f>
        <v>44368</v>
      </c>
      <c r="G20" s="438" t="s">
        <v>458</v>
      </c>
      <c r="H20" s="439" t="s">
        <v>462</v>
      </c>
      <c r="I20" s="383">
        <f t="shared" si="0"/>
        <v>44372</v>
      </c>
      <c r="J20" s="201">
        <f>I20+26</f>
        <v>44398</v>
      </c>
      <c r="K20" s="202" t="s">
        <v>199</v>
      </c>
      <c r="L20" s="280">
        <f>I20+29</f>
        <v>44401</v>
      </c>
      <c r="M20" s="202" t="s">
        <v>199</v>
      </c>
      <c r="N20" s="202" t="s">
        <v>199</v>
      </c>
      <c r="O20" s="202" t="s">
        <v>199</v>
      </c>
      <c r="P20" s="202" t="s">
        <v>199</v>
      </c>
      <c r="Q20" s="201">
        <f>I20+23</f>
        <v>44395</v>
      </c>
      <c r="R20" s="198" t="s">
        <v>199</v>
      </c>
      <c r="S20" s="280">
        <f>I20+19</f>
        <v>44391</v>
      </c>
      <c r="T20" s="280" t="s">
        <v>199</v>
      </c>
      <c r="W20" s="176"/>
    </row>
    <row r="21" spans="1:23" ht="18" customHeight="1">
      <c r="A21" s="204" t="s">
        <v>402</v>
      </c>
      <c r="B21" s="424" t="s">
        <v>434</v>
      </c>
      <c r="C21" s="405"/>
      <c r="D21" s="413">
        <f>D16+7</f>
        <v>44367</v>
      </c>
      <c r="E21" s="405" t="s">
        <v>31</v>
      </c>
      <c r="F21" s="405">
        <f>D21+2</f>
        <v>44369</v>
      </c>
      <c r="G21" s="447" t="s">
        <v>466</v>
      </c>
      <c r="H21" s="387" t="s">
        <v>470</v>
      </c>
      <c r="I21" s="213">
        <f t="shared" si="0"/>
        <v>44373</v>
      </c>
      <c r="J21" s="207">
        <f>I21+30</f>
        <v>44403</v>
      </c>
      <c r="K21" s="207">
        <f>I21+26</f>
        <v>44399</v>
      </c>
      <c r="L21" s="202" t="s">
        <v>199</v>
      </c>
      <c r="M21" s="202" t="s">
        <v>199</v>
      </c>
      <c r="N21" s="202" t="s">
        <v>199</v>
      </c>
      <c r="O21" s="202" t="s">
        <v>199</v>
      </c>
      <c r="P21" s="202" t="s">
        <v>199</v>
      </c>
      <c r="Q21" s="198" t="s">
        <v>199</v>
      </c>
      <c r="R21" s="207">
        <f>I21+24</f>
        <v>44397</v>
      </c>
      <c r="S21" s="261" t="s">
        <v>199</v>
      </c>
      <c r="T21" s="207">
        <f>I21+21</f>
        <v>44394</v>
      </c>
      <c r="W21" s="176"/>
    </row>
    <row r="22" spans="1:23" ht="18" customHeight="1">
      <c r="A22" s="204"/>
      <c r="B22" s="205"/>
      <c r="C22" s="406"/>
      <c r="D22" s="467"/>
      <c r="E22" s="407"/>
      <c r="F22" s="407"/>
      <c r="G22" s="448" t="s">
        <v>473</v>
      </c>
      <c r="H22" s="409" t="s">
        <v>411</v>
      </c>
      <c r="I22" s="214">
        <v>44374</v>
      </c>
      <c r="J22" s="209">
        <f>I22+22</f>
        <v>44396</v>
      </c>
      <c r="K22" s="209">
        <f>I22+25</f>
        <v>44399</v>
      </c>
      <c r="L22" s="209">
        <f>I22+29</f>
        <v>44403</v>
      </c>
      <c r="M22" s="210" t="s">
        <v>199</v>
      </c>
      <c r="N22" s="210" t="s">
        <v>199</v>
      </c>
      <c r="O22" s="210" t="s">
        <v>199</v>
      </c>
      <c r="P22" s="210" t="s">
        <v>199</v>
      </c>
      <c r="Q22" s="210" t="s">
        <v>199</v>
      </c>
      <c r="R22" s="210" t="s">
        <v>199</v>
      </c>
      <c r="S22" s="210" t="s">
        <v>199</v>
      </c>
      <c r="T22" s="210" t="s">
        <v>199</v>
      </c>
      <c r="W22" s="176"/>
    </row>
    <row r="23" spans="1:23" ht="18" customHeight="1">
      <c r="A23" s="455"/>
      <c r="B23" s="456"/>
      <c r="C23" s="461"/>
      <c r="D23" s="461"/>
      <c r="E23" s="461"/>
      <c r="F23" s="461"/>
      <c r="G23" s="445" t="s">
        <v>447</v>
      </c>
      <c r="H23" s="446" t="s">
        <v>412</v>
      </c>
      <c r="I23" s="436">
        <f t="shared" si="0"/>
        <v>44378</v>
      </c>
      <c r="J23" s="459" t="s">
        <v>199</v>
      </c>
      <c r="K23" s="459" t="s">
        <v>199</v>
      </c>
      <c r="L23" s="459" t="s">
        <v>199</v>
      </c>
      <c r="M23" s="460">
        <f>I23+20</f>
        <v>44398</v>
      </c>
      <c r="N23" s="460">
        <f>I23+23</f>
        <v>44401</v>
      </c>
      <c r="O23" s="460">
        <f>I23+26</f>
        <v>44404</v>
      </c>
      <c r="P23" s="460">
        <f>I23+31</f>
        <v>44409</v>
      </c>
      <c r="Q23" s="459" t="s">
        <v>199</v>
      </c>
      <c r="R23" s="459" t="s">
        <v>199</v>
      </c>
      <c r="S23" s="459" t="s">
        <v>199</v>
      </c>
      <c r="T23" s="459" t="s">
        <v>199</v>
      </c>
    </row>
    <row r="24" spans="1:23" ht="18" customHeight="1">
      <c r="A24" s="479" t="s">
        <v>439</v>
      </c>
      <c r="B24" s="422" t="s">
        <v>443</v>
      </c>
      <c r="C24" s="313"/>
      <c r="D24" s="313">
        <f>D19+7</f>
        <v>44370</v>
      </c>
      <c r="E24" s="313" t="s">
        <v>240</v>
      </c>
      <c r="F24" s="313">
        <f>D24+2</f>
        <v>44372</v>
      </c>
      <c r="G24" s="302" t="s">
        <v>452</v>
      </c>
      <c r="H24" s="414" t="s">
        <v>455</v>
      </c>
      <c r="I24" s="196">
        <f t="shared" si="0"/>
        <v>44378</v>
      </c>
      <c r="J24" s="197">
        <f>I24+28</f>
        <v>44406</v>
      </c>
      <c r="K24" s="197">
        <f>I24+25</f>
        <v>44403</v>
      </c>
      <c r="L24" s="197">
        <f>I24+22</f>
        <v>44400</v>
      </c>
      <c r="M24" s="198" t="s">
        <v>199</v>
      </c>
      <c r="N24" s="198" t="s">
        <v>199</v>
      </c>
      <c r="O24" s="198" t="s">
        <v>199</v>
      </c>
      <c r="P24" s="198" t="s">
        <v>199</v>
      </c>
      <c r="Q24" s="198" t="s">
        <v>199</v>
      </c>
      <c r="R24" s="198" t="s">
        <v>199</v>
      </c>
      <c r="S24" s="198" t="s">
        <v>199</v>
      </c>
      <c r="T24" s="198" t="s">
        <v>199</v>
      </c>
    </row>
    <row r="25" spans="1:23" ht="18" customHeight="1">
      <c r="A25" s="299" t="s">
        <v>405</v>
      </c>
      <c r="B25" s="423" t="s">
        <v>436</v>
      </c>
      <c r="C25" s="404"/>
      <c r="D25" s="404">
        <f>D20+7</f>
        <v>44373</v>
      </c>
      <c r="E25" s="404" t="s">
        <v>79</v>
      </c>
      <c r="F25" s="404">
        <f>D25+2</f>
        <v>44375</v>
      </c>
      <c r="G25" s="421" t="s">
        <v>459</v>
      </c>
      <c r="H25" s="382" t="s">
        <v>463</v>
      </c>
      <c r="I25" s="200">
        <f>I20+7</f>
        <v>44379</v>
      </c>
      <c r="J25" s="201">
        <f>I25+26</f>
        <v>44405</v>
      </c>
      <c r="K25" s="202" t="s">
        <v>199</v>
      </c>
      <c r="L25" s="280">
        <f>I25+29</f>
        <v>44408</v>
      </c>
      <c r="M25" s="202" t="s">
        <v>199</v>
      </c>
      <c r="N25" s="202" t="s">
        <v>199</v>
      </c>
      <c r="O25" s="202" t="s">
        <v>199</v>
      </c>
      <c r="P25" s="202" t="s">
        <v>199</v>
      </c>
      <c r="Q25" s="201">
        <f>I25+23</f>
        <v>44402</v>
      </c>
      <c r="R25" s="198" t="s">
        <v>199</v>
      </c>
      <c r="S25" s="280">
        <f>I25+19</f>
        <v>44398</v>
      </c>
      <c r="T25" s="280" t="s">
        <v>199</v>
      </c>
      <c r="U25" s="203"/>
      <c r="W25" s="194"/>
    </row>
    <row r="26" spans="1:23" ht="18" customHeight="1">
      <c r="A26" s="468" t="s">
        <v>406</v>
      </c>
      <c r="B26" s="205" t="s">
        <v>438</v>
      </c>
      <c r="C26" s="405"/>
      <c r="D26" s="405">
        <f>D21+7</f>
        <v>44374</v>
      </c>
      <c r="E26" s="405" t="s">
        <v>31</v>
      </c>
      <c r="F26" s="405">
        <f>D26+2</f>
        <v>44376</v>
      </c>
      <c r="G26" s="474" t="s">
        <v>467</v>
      </c>
      <c r="H26" s="315" t="s">
        <v>471</v>
      </c>
      <c r="I26" s="206">
        <f t="shared" si="0"/>
        <v>44380</v>
      </c>
      <c r="J26" s="207">
        <f>I26+30</f>
        <v>44410</v>
      </c>
      <c r="K26" s="207">
        <f>I26+26</f>
        <v>44406</v>
      </c>
      <c r="L26" s="202" t="s">
        <v>199</v>
      </c>
      <c r="M26" s="202" t="s">
        <v>199</v>
      </c>
      <c r="N26" s="202" t="s">
        <v>199</v>
      </c>
      <c r="O26" s="202" t="s">
        <v>199</v>
      </c>
      <c r="P26" s="202" t="s">
        <v>199</v>
      </c>
      <c r="Q26" s="198" t="s">
        <v>199</v>
      </c>
      <c r="R26" s="207">
        <f>I26+24</f>
        <v>44404</v>
      </c>
      <c r="S26" s="261" t="s">
        <v>199</v>
      </c>
      <c r="T26" s="207">
        <f>I26+21</f>
        <v>44401</v>
      </c>
    </row>
    <row r="27" spans="1:23" ht="18" customHeight="1">
      <c r="A27" s="167"/>
      <c r="B27" s="171"/>
      <c r="C27" s="406"/>
      <c r="D27" s="406"/>
      <c r="E27" s="407"/>
      <c r="F27" s="407"/>
      <c r="G27" s="408" t="s">
        <v>474</v>
      </c>
      <c r="H27" s="476" t="s">
        <v>411</v>
      </c>
      <c r="I27" s="278">
        <f t="shared" si="0"/>
        <v>44381</v>
      </c>
      <c r="J27" s="217">
        <f>I27+22</f>
        <v>44403</v>
      </c>
      <c r="K27" s="217">
        <f>I27+25</f>
        <v>44406</v>
      </c>
      <c r="L27" s="217">
        <f>I27+29</f>
        <v>44410</v>
      </c>
      <c r="M27" s="218" t="s">
        <v>199</v>
      </c>
      <c r="N27" s="218" t="s">
        <v>199</v>
      </c>
      <c r="O27" s="218" t="s">
        <v>199</v>
      </c>
      <c r="P27" s="218" t="s">
        <v>199</v>
      </c>
      <c r="Q27" s="218" t="s">
        <v>199</v>
      </c>
      <c r="R27" s="218" t="s">
        <v>199</v>
      </c>
      <c r="S27" s="218" t="s">
        <v>199</v>
      </c>
      <c r="T27" s="218" t="s">
        <v>199</v>
      </c>
    </row>
    <row r="28" spans="1:23" ht="18" customHeight="1">
      <c r="A28" s="212"/>
      <c r="B28" s="205"/>
      <c r="C28" s="219"/>
      <c r="D28" s="220"/>
      <c r="E28" s="212"/>
      <c r="F28" s="220"/>
      <c r="G28" s="216"/>
      <c r="H28" s="247"/>
      <c r="I28" s="221"/>
      <c r="J28" s="222"/>
      <c r="K28" s="223"/>
      <c r="L28" s="223"/>
      <c r="M28" s="222"/>
      <c r="N28" s="222"/>
      <c r="O28" s="222"/>
      <c r="P28" s="222"/>
      <c r="Q28" s="222"/>
      <c r="R28" s="223"/>
      <c r="S28" s="222"/>
      <c r="T28" s="222"/>
    </row>
    <row r="29" spans="1:23" s="224" customFormat="1" ht="17.25" customHeight="1">
      <c r="B29" s="118"/>
      <c r="C29" s="118"/>
      <c r="D29" s="118"/>
      <c r="G29" s="225"/>
      <c r="H29" s="225"/>
      <c r="I29" s="226"/>
      <c r="J29" s="95"/>
      <c r="T29" s="90" t="s">
        <v>2</v>
      </c>
    </row>
    <row r="30" spans="1:23" ht="17.25" customHeight="1">
      <c r="A30" s="91" t="s">
        <v>16</v>
      </c>
      <c r="B30" s="91"/>
      <c r="C30" s="92"/>
      <c r="D30" s="92"/>
      <c r="E30" s="103"/>
      <c r="F30" s="103"/>
      <c r="G30" s="98"/>
      <c r="H30" s="163"/>
      <c r="J30" s="95"/>
      <c r="K30" s="95"/>
      <c r="L30" s="95"/>
      <c r="M30" s="95"/>
      <c r="N30" s="95"/>
      <c r="O30" s="95"/>
      <c r="P30" s="95"/>
      <c r="R30" s="95"/>
    </row>
    <row r="31" spans="1:23" ht="17.25" customHeight="1">
      <c r="A31" s="164" t="s">
        <v>317</v>
      </c>
      <c r="C31" s="97"/>
      <c r="D31" s="97"/>
      <c r="E31" s="96"/>
      <c r="F31" s="97"/>
      <c r="G31" s="98"/>
      <c r="H31" s="163"/>
      <c r="I31" s="227"/>
      <c r="J31" s="95"/>
      <c r="K31" s="95"/>
      <c r="L31" s="95"/>
      <c r="M31" s="95"/>
      <c r="N31" s="95"/>
      <c r="O31" s="95"/>
      <c r="P31" s="95"/>
      <c r="Q31" s="95"/>
      <c r="R31" s="95"/>
    </row>
    <row r="32" spans="1:23" ht="17.25" customHeight="1">
      <c r="A32" s="165" t="s">
        <v>162</v>
      </c>
      <c r="C32" s="97"/>
      <c r="D32" s="97"/>
      <c r="E32" s="93"/>
      <c r="F32" s="93"/>
      <c r="G32" s="94"/>
      <c r="H32" s="162"/>
      <c r="I32" s="227"/>
      <c r="J32" s="389"/>
      <c r="K32" s="390"/>
      <c r="L32" s="390"/>
      <c r="M32" s="95"/>
      <c r="N32" s="95"/>
      <c r="O32" s="95"/>
      <c r="P32" s="95"/>
      <c r="Q32" s="95"/>
      <c r="R32" s="95"/>
    </row>
    <row r="33" spans="1:18" ht="17.25" customHeight="1">
      <c r="A33" s="3" t="s">
        <v>161</v>
      </c>
      <c r="C33" s="99"/>
      <c r="D33" s="99"/>
      <c r="E33" s="93"/>
      <c r="F33" s="93"/>
      <c r="G33" s="94"/>
      <c r="H33" s="162"/>
      <c r="I33" s="227"/>
      <c r="J33" s="391"/>
      <c r="K33" s="391"/>
      <c r="L33" s="392"/>
      <c r="M33" s="95"/>
      <c r="N33" s="95"/>
      <c r="O33" s="95"/>
      <c r="P33" s="95"/>
      <c r="Q33" s="95"/>
      <c r="R33" s="95"/>
    </row>
    <row r="34" spans="1:18" ht="17.25" customHeight="1">
      <c r="B34" s="104"/>
      <c r="C34" s="228"/>
      <c r="D34" s="228"/>
      <c r="E34" s="93"/>
      <c r="F34" s="93"/>
      <c r="G34" s="94"/>
      <c r="H34" s="162"/>
      <c r="I34" s="227"/>
      <c r="J34" s="391"/>
      <c r="K34" s="391"/>
      <c r="L34" s="392"/>
      <c r="M34" s="95"/>
      <c r="N34" s="95"/>
      <c r="O34" s="95"/>
      <c r="P34" s="95"/>
      <c r="Q34" s="95"/>
      <c r="R34" s="95"/>
    </row>
    <row r="35" spans="1:18" ht="17.25" customHeight="1">
      <c r="A35" s="100" t="s">
        <v>228</v>
      </c>
      <c r="B35" s="105"/>
      <c r="C35" s="97"/>
      <c r="D35" s="97"/>
      <c r="E35" s="93"/>
      <c r="F35" s="93"/>
      <c r="G35" s="101"/>
      <c r="H35" s="248"/>
      <c r="I35" s="229"/>
      <c r="J35" s="391"/>
      <c r="K35" s="391"/>
      <c r="L35" s="392"/>
      <c r="M35" s="95"/>
      <c r="N35" s="95"/>
      <c r="O35" s="95"/>
      <c r="P35" s="95"/>
      <c r="Q35" s="106"/>
      <c r="R35" s="95"/>
    </row>
    <row r="36" spans="1:18" ht="17.25" customHeight="1">
      <c r="A36" s="100" t="s">
        <v>200</v>
      </c>
      <c r="B36" s="107"/>
      <c r="G36" s="231"/>
      <c r="H36" s="249"/>
      <c r="I36" s="227"/>
      <c r="J36" s="391"/>
      <c r="K36" s="391"/>
      <c r="L36" s="392"/>
      <c r="M36" s="95"/>
      <c r="N36" s="95"/>
      <c r="O36" s="95"/>
      <c r="P36" s="95"/>
      <c r="Q36" s="95"/>
      <c r="R36" s="95"/>
    </row>
    <row r="37" spans="1:18" ht="15" customHeight="1">
      <c r="A37" s="108"/>
      <c r="B37" s="97"/>
      <c r="G37" s="98"/>
      <c r="H37" s="163"/>
      <c r="I37" s="227"/>
      <c r="J37" s="391"/>
      <c r="K37" s="391"/>
      <c r="L37" s="392"/>
      <c r="M37" s="95"/>
      <c r="N37" s="95"/>
      <c r="Q37" s="95"/>
    </row>
    <row r="38" spans="1:18" ht="15" customHeight="1">
      <c r="A38" s="232"/>
      <c r="B38" s="232"/>
      <c r="C38" s="232"/>
      <c r="D38" s="232"/>
      <c r="E38" s="232"/>
      <c r="F38" s="232"/>
      <c r="G38" s="232"/>
      <c r="H38" s="250"/>
      <c r="I38" s="227"/>
      <c r="J38" s="95"/>
      <c r="M38" s="95"/>
      <c r="N38" s="95"/>
      <c r="Q38" s="95"/>
    </row>
    <row r="39" spans="1:18" ht="15">
      <c r="A39" s="233"/>
      <c r="B39" s="233"/>
      <c r="C39" s="233"/>
      <c r="D39" s="233"/>
      <c r="E39" s="233"/>
      <c r="F39" s="233"/>
      <c r="G39" s="233"/>
      <c r="H39" s="251"/>
      <c r="I39" s="234"/>
      <c r="J39" s="234"/>
      <c r="M39" s="234"/>
      <c r="N39" s="234"/>
      <c r="O39" s="234"/>
      <c r="P39" s="234"/>
      <c r="Q39" s="234"/>
    </row>
    <row r="40" spans="1:18" ht="15" customHeight="1">
      <c r="A40" s="235"/>
      <c r="B40" s="236"/>
      <c r="C40" s="236"/>
      <c r="D40" s="236"/>
      <c r="E40" s="236"/>
      <c r="F40" s="236"/>
      <c r="G40" s="236"/>
      <c r="H40" s="236"/>
      <c r="I40" s="227"/>
      <c r="J40" s="95"/>
      <c r="M40" s="95"/>
      <c r="N40" s="95"/>
      <c r="Q40" s="95"/>
    </row>
    <row r="41" spans="1:18">
      <c r="A41" s="237"/>
      <c r="B41" s="237"/>
      <c r="C41" s="237"/>
      <c r="D41" s="237"/>
      <c r="E41" s="237"/>
      <c r="F41" s="237"/>
      <c r="G41" s="237"/>
      <c r="H41" s="252"/>
      <c r="I41" s="238"/>
    </row>
    <row r="42" spans="1:18" ht="15">
      <c r="A42" s="239"/>
      <c r="B42" s="240"/>
      <c r="C42" s="240"/>
      <c r="D42" s="240"/>
      <c r="E42" s="241"/>
      <c r="F42" s="241"/>
      <c r="G42" s="241"/>
      <c r="H42" s="244"/>
    </row>
    <row r="43" spans="1:18">
      <c r="A43" s="242"/>
      <c r="B43" s="242"/>
      <c r="C43" s="242"/>
      <c r="D43" s="242"/>
      <c r="E43" s="241"/>
      <c r="F43" s="241"/>
      <c r="G43" s="241"/>
      <c r="H43" s="244"/>
    </row>
    <row r="44" spans="1:18">
      <c r="A44" s="243"/>
      <c r="B44" s="242"/>
      <c r="C44" s="243"/>
      <c r="D44" s="242"/>
      <c r="E44" s="241"/>
      <c r="F44" s="241"/>
      <c r="G44" s="241"/>
      <c r="H44" s="244"/>
    </row>
    <row r="45" spans="1:18">
      <c r="A45" s="243"/>
      <c r="B45" s="242"/>
      <c r="C45" s="243"/>
      <c r="D45" s="242"/>
      <c r="E45" s="241"/>
      <c r="F45" s="241"/>
      <c r="G45" s="241"/>
      <c r="H45" s="244"/>
    </row>
    <row r="46" spans="1:18">
      <c r="A46" s="243"/>
      <c r="B46" s="242"/>
      <c r="C46" s="243"/>
      <c r="D46" s="242"/>
      <c r="E46" s="241"/>
      <c r="F46" s="241"/>
      <c r="G46" s="241"/>
      <c r="H46" s="244"/>
    </row>
    <row r="47" spans="1:18">
      <c r="A47" s="243"/>
      <c r="B47" s="242"/>
      <c r="C47" s="243"/>
      <c r="D47" s="242"/>
      <c r="E47" s="241"/>
      <c r="F47" s="241"/>
      <c r="G47" s="241"/>
      <c r="H47" s="244"/>
    </row>
    <row r="48" spans="1:18">
      <c r="A48" s="243"/>
      <c r="B48" s="242"/>
      <c r="C48" s="243"/>
      <c r="D48" s="242"/>
      <c r="E48" s="241"/>
      <c r="F48" s="241"/>
      <c r="G48" s="241"/>
      <c r="H48" s="244"/>
    </row>
    <row r="51" spans="1:8" ht="15">
      <c r="A51" s="244"/>
      <c r="B51" s="194"/>
      <c r="C51" s="227"/>
    </row>
    <row r="52" spans="1:8" ht="15">
      <c r="A52" s="244"/>
      <c r="B52" s="176"/>
      <c r="C52" s="175"/>
      <c r="D52" s="175"/>
      <c r="E52" s="175"/>
      <c r="F52" s="175"/>
      <c r="G52" s="175"/>
    </row>
    <row r="53" spans="1:8" ht="15">
      <c r="A53" s="244"/>
      <c r="B53" s="176"/>
      <c r="C53" s="227"/>
    </row>
    <row r="54" spans="1:8" ht="15">
      <c r="A54" s="244"/>
      <c r="B54" s="176"/>
      <c r="C54" s="227"/>
    </row>
    <row r="55" spans="1:8" ht="15">
      <c r="A55" s="244"/>
      <c r="B55" s="176"/>
      <c r="C55" s="227"/>
    </row>
    <row r="56" spans="1:8" ht="15">
      <c r="A56" s="244"/>
      <c r="B56" s="176"/>
      <c r="C56" s="227"/>
    </row>
    <row r="57" spans="1:8" ht="15">
      <c r="A57" s="244"/>
      <c r="B57" s="176"/>
      <c r="C57" s="227"/>
    </row>
    <row r="58" spans="1:8" ht="15">
      <c r="A58" s="244"/>
      <c r="B58" s="176"/>
      <c r="C58" s="227"/>
    </row>
    <row r="59" spans="1:8" ht="15">
      <c r="A59" s="244"/>
      <c r="B59" s="176"/>
      <c r="C59" s="175"/>
      <c r="D59" s="177"/>
      <c r="E59" s="177"/>
      <c r="F59" s="175"/>
      <c r="G59" s="175"/>
      <c r="H59" s="176"/>
    </row>
    <row r="60" spans="1:8" ht="15">
      <c r="A60" s="244"/>
      <c r="B60" s="176"/>
      <c r="C60" s="227"/>
    </row>
    <row r="61" spans="1:8" ht="15">
      <c r="A61" s="244"/>
      <c r="B61" s="176"/>
      <c r="C61" s="227"/>
    </row>
    <row r="62" spans="1:8" ht="15">
      <c r="A62" s="244"/>
      <c r="B62" s="176"/>
      <c r="C62" s="227"/>
    </row>
    <row r="63" spans="1:8" ht="15">
      <c r="A63" s="244"/>
      <c r="B63" s="176"/>
      <c r="C63" s="227"/>
    </row>
    <row r="64" spans="1:8" ht="15">
      <c r="A64" s="244"/>
      <c r="B64" s="176"/>
      <c r="C64" s="227"/>
    </row>
    <row r="65" spans="1:6" ht="15">
      <c r="A65" s="244"/>
      <c r="B65" s="176"/>
      <c r="C65" s="227"/>
    </row>
    <row r="66" spans="1:6" ht="15">
      <c r="A66" s="244"/>
      <c r="B66" s="176"/>
      <c r="C66" s="175"/>
      <c r="D66" s="175"/>
      <c r="E66" s="175"/>
      <c r="F66" s="175"/>
    </row>
    <row r="67" spans="1:6" ht="15">
      <c r="A67" s="244"/>
      <c r="B67" s="176"/>
      <c r="C67" s="227"/>
    </row>
    <row r="68" spans="1:6" ht="15">
      <c r="A68" s="244"/>
      <c r="B68" s="176"/>
      <c r="C68" s="227"/>
    </row>
    <row r="69" spans="1:6" ht="15">
      <c r="A69" s="244"/>
      <c r="B69" s="176"/>
      <c r="C69" s="227"/>
    </row>
    <row r="70" spans="1:6" ht="15">
      <c r="A70" s="244"/>
      <c r="B70" s="176"/>
      <c r="C70" s="227"/>
    </row>
  </sheetData>
  <sheetProtection formatCells="0" selectLockedCells="1" selectUnlockedCells="1"/>
  <mergeCells count="7">
    <mergeCell ref="A6:B7"/>
    <mergeCell ref="J6:T6"/>
    <mergeCell ref="B1:T1"/>
    <mergeCell ref="B2:T2"/>
    <mergeCell ref="I6:I7"/>
    <mergeCell ref="C6:E6"/>
    <mergeCell ref="G6:H7"/>
  </mergeCells>
  <conditionalFormatting sqref="U25">
    <cfRule type="duplicateValues" dxfId="6" priority="6"/>
  </conditionalFormatting>
  <conditionalFormatting sqref="U19">
    <cfRule type="duplicateValues" dxfId="5" priority="5"/>
  </conditionalFormatting>
  <conditionalFormatting sqref="U1:U8 U20:U24 U26:U1048576 U16:U18 U10:U13">
    <cfRule type="duplicateValues" dxfId="4" priority="24"/>
  </conditionalFormatting>
  <conditionalFormatting sqref="U15">
    <cfRule type="duplicateValues" dxfId="3" priority="3"/>
  </conditionalFormatting>
  <conditionalFormatting sqref="U14">
    <cfRule type="duplicateValues" dxfId="2" priority="2"/>
  </conditionalFormatting>
  <conditionalFormatting sqref="U9">
    <cfRule type="duplicateValues" dxfId="1" priority="1"/>
  </conditionalFormatting>
  <hyperlinks>
    <hyperlink ref="A4" location="MENU!A1" display="BACK TO MENU" xr:uid="{00000000-0004-0000-0200-000000000000}"/>
  </hyperlinks>
  <printOptions horizontalCentered="1" verticalCentered="1"/>
  <pageMargins left="0" right="0" top="0" bottom="0" header="0" footer="0"/>
  <pageSetup paperSize="9" scale="49" orientation="landscape" horizontalDpi="204" verticalDpi="196" r:id="rId1"/>
  <headerFooter alignWithMargins="0">
    <oddHeader xml:space="preserve">&amp;L
&amp;R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G71"/>
  <sheetViews>
    <sheetView showGridLines="0" topLeftCell="F4" zoomScale="85" zoomScaleNormal="85" zoomScaleSheetLayoutView="70" workbookViewId="0">
      <selection activeCell="K40" sqref="K40"/>
    </sheetView>
  </sheetViews>
  <sheetFormatPr defaultColWidth="8" defaultRowHeight="14.25"/>
  <cols>
    <col min="1" max="1" width="18.109375" style="179" customWidth="1"/>
    <col min="2" max="2" width="6.77734375" style="179" bestFit="1" customWidth="1"/>
    <col min="3" max="3" width="9" style="215" bestFit="1" customWidth="1"/>
    <col min="4" max="4" width="9.33203125" style="215" bestFit="1" customWidth="1"/>
    <col min="5" max="5" width="5.88671875" style="230" bestFit="1" customWidth="1"/>
    <col min="6" max="6" width="7.5546875" style="230" customWidth="1"/>
    <col min="7" max="7" width="30.88671875" style="230" bestFit="1" customWidth="1"/>
    <col min="8" max="8" width="14" style="293" bestFit="1" customWidth="1"/>
    <col min="9" max="9" width="9.44140625" style="215" customWidth="1"/>
    <col min="10" max="10" width="10.6640625" style="93" bestFit="1" customWidth="1"/>
    <col min="11" max="11" width="9" style="253" bestFit="1" customWidth="1"/>
    <col min="12" max="12" width="16.33203125" style="93" bestFit="1" customWidth="1"/>
    <col min="13" max="13" width="7.44140625" style="93" bestFit="1" customWidth="1"/>
    <col min="14" max="14" width="10" style="93" bestFit="1" customWidth="1"/>
    <col min="15" max="15" width="10.21875" style="93" bestFit="1" customWidth="1"/>
    <col min="16" max="16" width="12.44140625" style="93" bestFit="1" customWidth="1"/>
    <col min="17" max="17" width="14.44140625" style="93" bestFit="1" customWidth="1"/>
    <col min="18" max="18" width="9" style="93" bestFit="1" customWidth="1"/>
    <col min="19" max="19" width="14.44140625" style="93" bestFit="1" customWidth="1"/>
    <col min="20" max="20" width="10.21875" style="93" bestFit="1" customWidth="1"/>
    <col min="21" max="21" width="12.21875" style="93" bestFit="1" customWidth="1"/>
    <col min="22" max="22" width="8.6640625" style="93" bestFit="1" customWidth="1"/>
    <col min="23" max="24" width="9" style="253" bestFit="1" customWidth="1"/>
    <col min="25" max="25" width="7.44140625" style="253" bestFit="1" customWidth="1"/>
    <col min="26" max="26" width="7.88671875" style="253" hidden="1" customWidth="1"/>
    <col min="27" max="27" width="6.109375" style="93" bestFit="1" customWidth="1"/>
    <col min="28" max="16384" width="8" style="93"/>
  </cols>
  <sheetData>
    <row r="1" spans="1:33" ht="26.25">
      <c r="B1" s="531" t="s">
        <v>42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</row>
    <row r="2" spans="1:33" ht="20.25" customHeight="1">
      <c r="B2" s="532" t="s">
        <v>235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</row>
    <row r="3" spans="1:33" ht="15">
      <c r="A3" s="181"/>
      <c r="B3" s="182"/>
      <c r="C3" s="182"/>
      <c r="D3" s="182"/>
      <c r="E3" s="182"/>
      <c r="F3" s="182"/>
      <c r="G3" s="182"/>
      <c r="H3" s="281"/>
      <c r="I3" s="182"/>
    </row>
    <row r="4" spans="1:33" ht="24" customHeight="1">
      <c r="A4" s="102" t="s">
        <v>8</v>
      </c>
      <c r="B4" s="184"/>
      <c r="C4" s="185"/>
      <c r="D4" s="185"/>
      <c r="E4" s="186"/>
      <c r="F4" s="186"/>
      <c r="G4" s="187"/>
      <c r="H4" s="282"/>
      <c r="I4" s="188"/>
    </row>
    <row r="5" spans="1:33" ht="17.25" customHeight="1">
      <c r="A5" s="192"/>
      <c r="B5" s="184"/>
      <c r="C5" s="185"/>
      <c r="D5" s="185"/>
      <c r="E5" s="186"/>
      <c r="F5" s="186"/>
      <c r="G5" s="186"/>
      <c r="H5" s="283"/>
      <c r="I5" s="188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</row>
    <row r="6" spans="1:33" ht="27" customHeight="1">
      <c r="A6" s="526" t="s">
        <v>168</v>
      </c>
      <c r="B6" s="527"/>
      <c r="C6" s="535" t="s">
        <v>153</v>
      </c>
      <c r="D6" s="536"/>
      <c r="E6" s="537"/>
      <c r="F6" s="449" t="s">
        <v>0</v>
      </c>
      <c r="G6" s="538" t="s">
        <v>159</v>
      </c>
      <c r="H6" s="542"/>
      <c r="I6" s="543" t="s">
        <v>237</v>
      </c>
      <c r="J6" s="530" t="s">
        <v>231</v>
      </c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</row>
    <row r="7" spans="1:33" s="260" customFormat="1" ht="30">
      <c r="A7" s="528"/>
      <c r="B7" s="529"/>
      <c r="C7" s="450" t="s">
        <v>232</v>
      </c>
      <c r="D7" s="451" t="s">
        <v>29</v>
      </c>
      <c r="E7" s="166" t="s">
        <v>226</v>
      </c>
      <c r="F7" s="452" t="s">
        <v>160</v>
      </c>
      <c r="G7" s="540"/>
      <c r="H7" s="541"/>
      <c r="I7" s="534"/>
      <c r="J7" s="255" t="s">
        <v>12</v>
      </c>
      <c r="K7" s="256" t="s">
        <v>236</v>
      </c>
      <c r="L7" s="298" t="s">
        <v>9</v>
      </c>
      <c r="M7" s="258" t="s">
        <v>1</v>
      </c>
      <c r="N7" s="255" t="s">
        <v>11</v>
      </c>
      <c r="O7" s="255" t="s">
        <v>15</v>
      </c>
      <c r="P7" s="255" t="s">
        <v>10</v>
      </c>
      <c r="Q7" s="257" t="s">
        <v>47</v>
      </c>
      <c r="R7" s="255" t="s">
        <v>36</v>
      </c>
      <c r="S7" s="259" t="s">
        <v>225</v>
      </c>
      <c r="T7" s="259" t="s">
        <v>224</v>
      </c>
      <c r="U7" s="255" t="s">
        <v>48</v>
      </c>
      <c r="V7" s="255" t="s">
        <v>32</v>
      </c>
      <c r="W7" s="255" t="s">
        <v>13</v>
      </c>
      <c r="X7" s="255" t="s">
        <v>38</v>
      </c>
      <c r="Y7" s="255" t="s">
        <v>50</v>
      </c>
      <c r="Z7" s="255" t="s">
        <v>51</v>
      </c>
    </row>
    <row r="8" spans="1:33" ht="18" customHeight="1">
      <c r="A8" s="455"/>
      <c r="B8" s="456"/>
      <c r="C8" s="457"/>
      <c r="D8" s="457"/>
      <c r="E8" s="457"/>
      <c r="F8" s="555"/>
      <c r="G8" s="562" t="s">
        <v>475</v>
      </c>
      <c r="H8" s="563" t="s">
        <v>476</v>
      </c>
      <c r="I8" s="557">
        <v>44357</v>
      </c>
      <c r="J8" s="416" t="s">
        <v>199</v>
      </c>
      <c r="K8" s="262">
        <f>I8+15</f>
        <v>44372</v>
      </c>
      <c r="L8" s="417">
        <f>I8+25</f>
        <v>44382</v>
      </c>
      <c r="M8" s="261">
        <f>I8+22</f>
        <v>44379</v>
      </c>
      <c r="N8" s="261">
        <f>I8+19</f>
        <v>44376</v>
      </c>
      <c r="O8" s="261" t="s">
        <v>199</v>
      </c>
      <c r="P8" s="261">
        <f>I8+20</f>
        <v>44377</v>
      </c>
      <c r="Q8" s="261" t="s">
        <v>199</v>
      </c>
      <c r="R8" s="261" t="s">
        <v>199</v>
      </c>
      <c r="S8" s="261" t="s">
        <v>199</v>
      </c>
      <c r="T8" s="261" t="s">
        <v>199</v>
      </c>
      <c r="U8" s="261" t="s">
        <v>199</v>
      </c>
      <c r="V8" s="261" t="s">
        <v>199</v>
      </c>
      <c r="W8" s="261" t="s">
        <v>199</v>
      </c>
      <c r="X8" s="261" t="s">
        <v>199</v>
      </c>
      <c r="Y8" s="261" t="s">
        <v>199</v>
      </c>
      <c r="Z8" s="261" t="s">
        <v>199</v>
      </c>
      <c r="AA8" s="208" t="s">
        <v>82</v>
      </c>
      <c r="AC8" s="94"/>
    </row>
    <row r="9" spans="1:33" ht="18" customHeight="1">
      <c r="A9" s="415" t="s">
        <v>439</v>
      </c>
      <c r="B9" s="403" t="s">
        <v>440</v>
      </c>
      <c r="C9" s="313"/>
      <c r="D9" s="313">
        <v>44352</v>
      </c>
      <c r="E9" s="313" t="s">
        <v>240</v>
      </c>
      <c r="F9" s="441">
        <f>D9+2</f>
        <v>44354</v>
      </c>
      <c r="G9" s="564" t="s">
        <v>483</v>
      </c>
      <c r="H9" s="425" t="s">
        <v>413</v>
      </c>
      <c r="I9" s="558">
        <v>44359</v>
      </c>
      <c r="J9" s="303" t="s">
        <v>199</v>
      </c>
      <c r="K9" s="303" t="s">
        <v>199</v>
      </c>
      <c r="L9" s="303" t="s">
        <v>199</v>
      </c>
      <c r="M9" s="303" t="s">
        <v>199</v>
      </c>
      <c r="N9" s="303" t="s">
        <v>199</v>
      </c>
      <c r="O9" s="303" t="s">
        <v>199</v>
      </c>
      <c r="P9" s="303" t="s">
        <v>199</v>
      </c>
      <c r="Q9" s="303">
        <f>I9+14</f>
        <v>44373</v>
      </c>
      <c r="R9" s="303">
        <f>I9+16</f>
        <v>44375</v>
      </c>
      <c r="S9" s="303">
        <f>I9+21</f>
        <v>44380</v>
      </c>
      <c r="T9" s="303">
        <f>I9+22</f>
        <v>44381</v>
      </c>
      <c r="U9" s="303">
        <f>I9+24</f>
        <v>44383</v>
      </c>
      <c r="V9" s="303">
        <f>I9+26</f>
        <v>44385</v>
      </c>
      <c r="W9" s="303" t="s">
        <v>199</v>
      </c>
      <c r="X9" s="303" t="s">
        <v>199</v>
      </c>
      <c r="Y9" s="303" t="s">
        <v>199</v>
      </c>
      <c r="Z9" s="303" t="s">
        <v>199</v>
      </c>
      <c r="AA9" s="195" t="s">
        <v>49</v>
      </c>
      <c r="AB9"/>
      <c r="AC9" s="101"/>
      <c r="AD9" s="312"/>
      <c r="AE9" s="312"/>
      <c r="AF9" s="311"/>
      <c r="AG9" s="312"/>
    </row>
    <row r="10" spans="1:33" ht="18" customHeight="1">
      <c r="A10" s="299" t="s">
        <v>405</v>
      </c>
      <c r="B10" s="423" t="s">
        <v>433</v>
      </c>
      <c r="C10" s="404"/>
      <c r="D10" s="404">
        <v>44352</v>
      </c>
      <c r="E10" s="404" t="s">
        <v>79</v>
      </c>
      <c r="F10" s="442">
        <f>D10+2</f>
        <v>44354</v>
      </c>
      <c r="G10" s="565" t="str">
        <f>'NORTH EUROPE via SIN'!G12</f>
        <v>BLANK SAILING</v>
      </c>
      <c r="H10" s="284">
        <f>'NORTH EUROPE via SIN'!H12</f>
        <v>0</v>
      </c>
      <c r="I10" s="559">
        <f>'NORTH EUROPE via SIN'!I12</f>
        <v>44361</v>
      </c>
      <c r="J10" s="210">
        <f>I10+15</f>
        <v>44376</v>
      </c>
      <c r="K10" s="210" t="s">
        <v>199</v>
      </c>
      <c r="L10" s="210" t="s">
        <v>199</v>
      </c>
      <c r="M10" s="210" t="s">
        <v>199</v>
      </c>
      <c r="N10" s="210" t="s">
        <v>199</v>
      </c>
      <c r="O10" s="210" t="s">
        <v>199</v>
      </c>
      <c r="P10" s="210" t="s">
        <v>199</v>
      </c>
      <c r="Q10" s="210" t="s">
        <v>199</v>
      </c>
      <c r="R10" s="210" t="s">
        <v>199</v>
      </c>
      <c r="S10" s="210" t="s">
        <v>199</v>
      </c>
      <c r="T10" s="210" t="s">
        <v>199</v>
      </c>
      <c r="U10" s="210" t="s">
        <v>199</v>
      </c>
      <c r="V10" s="210" t="s">
        <v>199</v>
      </c>
      <c r="W10" s="210" t="s">
        <v>199</v>
      </c>
      <c r="X10" s="210" t="s">
        <v>199</v>
      </c>
      <c r="Y10" s="210" t="s">
        <v>199</v>
      </c>
      <c r="Z10" s="210" t="s">
        <v>199</v>
      </c>
      <c r="AA10" s="211" t="s">
        <v>71</v>
      </c>
      <c r="AC10" s="231"/>
    </row>
    <row r="11" spans="1:33" ht="18" customHeight="1">
      <c r="A11" s="204" t="s">
        <v>402</v>
      </c>
      <c r="B11" s="205" t="s">
        <v>410</v>
      </c>
      <c r="C11" s="405"/>
      <c r="D11" s="405">
        <v>44353</v>
      </c>
      <c r="E11" s="405" t="s">
        <v>31</v>
      </c>
      <c r="F11" s="443">
        <f>D11+2</f>
        <v>44355</v>
      </c>
      <c r="G11" s="566" t="s">
        <v>490</v>
      </c>
      <c r="H11" s="314" t="s">
        <v>497</v>
      </c>
      <c r="I11" s="437">
        <v>44361</v>
      </c>
      <c r="J11" s="202" t="s">
        <v>199</v>
      </c>
      <c r="K11" s="304">
        <f>I11+16</f>
        <v>44377</v>
      </c>
      <c r="L11" s="202" t="s">
        <v>199</v>
      </c>
      <c r="M11" s="202" t="s">
        <v>199</v>
      </c>
      <c r="N11" s="202" t="s">
        <v>199</v>
      </c>
      <c r="O11" s="202" t="s">
        <v>199</v>
      </c>
      <c r="P11" s="202" t="s">
        <v>199</v>
      </c>
      <c r="Q11" s="202" t="s">
        <v>199</v>
      </c>
      <c r="R11" s="202" t="s">
        <v>199</v>
      </c>
      <c r="S11" s="202" t="s">
        <v>199</v>
      </c>
      <c r="T11" s="202" t="s">
        <v>199</v>
      </c>
      <c r="U11" s="202" t="s">
        <v>199</v>
      </c>
      <c r="V11" s="202" t="s">
        <v>199</v>
      </c>
      <c r="W11" s="304">
        <f>I11+19</f>
        <v>44380</v>
      </c>
      <c r="X11" s="304">
        <f>I11+22</f>
        <v>44383</v>
      </c>
      <c r="Y11" s="304">
        <f>I11+24</f>
        <v>44385</v>
      </c>
      <c r="Z11" s="210" t="s">
        <v>199</v>
      </c>
      <c r="AA11" s="199" t="s">
        <v>83</v>
      </c>
      <c r="AB11"/>
    </row>
    <row r="12" spans="1:33" ht="18" customHeight="1">
      <c r="A12" s="464"/>
      <c r="B12" s="465"/>
      <c r="C12" s="406"/>
      <c r="D12" s="406"/>
      <c r="E12" s="407"/>
      <c r="F12" s="444"/>
      <c r="G12" s="567" t="s">
        <v>403</v>
      </c>
      <c r="H12" s="480"/>
      <c r="I12" s="560">
        <v>44361</v>
      </c>
      <c r="J12" s="481">
        <f>I12+15</f>
        <v>44376</v>
      </c>
      <c r="K12" s="482" t="s">
        <v>199</v>
      </c>
      <c r="L12" s="483">
        <f>I12+20</f>
        <v>44381</v>
      </c>
      <c r="M12" s="483">
        <f>I12+23</f>
        <v>44384</v>
      </c>
      <c r="N12" s="483">
        <f>I12+25</f>
        <v>44386</v>
      </c>
      <c r="O12" s="483">
        <f>I12+18</f>
        <v>44379</v>
      </c>
      <c r="P12" s="481" t="s">
        <v>199</v>
      </c>
      <c r="Q12" s="305" t="s">
        <v>199</v>
      </c>
      <c r="R12" s="305" t="s">
        <v>199</v>
      </c>
      <c r="S12" s="305" t="s">
        <v>199</v>
      </c>
      <c r="T12" s="305" t="s">
        <v>199</v>
      </c>
      <c r="U12" s="305" t="s">
        <v>199</v>
      </c>
      <c r="V12" s="305" t="s">
        <v>199</v>
      </c>
      <c r="W12" s="305" t="s">
        <v>199</v>
      </c>
      <c r="X12" s="305" t="s">
        <v>199</v>
      </c>
      <c r="Y12" s="305" t="s">
        <v>199</v>
      </c>
      <c r="Z12" s="305" t="s">
        <v>199</v>
      </c>
      <c r="AA12" s="296" t="s">
        <v>81</v>
      </c>
    </row>
    <row r="13" spans="1:33" ht="18" customHeight="1">
      <c r="A13" s="455"/>
      <c r="B13" s="456"/>
      <c r="C13" s="461"/>
      <c r="D13" s="461"/>
      <c r="E13" s="461"/>
      <c r="F13" s="556"/>
      <c r="G13" s="562" t="s">
        <v>477</v>
      </c>
      <c r="H13" s="568" t="s">
        <v>478</v>
      </c>
      <c r="I13" s="561">
        <f>I8+7</f>
        <v>44364</v>
      </c>
      <c r="J13" s="262" t="s">
        <v>199</v>
      </c>
      <c r="K13" s="261">
        <f>I13+15</f>
        <v>44379</v>
      </c>
      <c r="L13" s="262">
        <f>I13+25</f>
        <v>44389</v>
      </c>
      <c r="M13" s="262">
        <f>I13+22</f>
        <v>44386</v>
      </c>
      <c r="N13" s="262">
        <f>I13+19</f>
        <v>44383</v>
      </c>
      <c r="O13" s="262" t="s">
        <v>199</v>
      </c>
      <c r="P13" s="262">
        <f>I13+20</f>
        <v>44384</v>
      </c>
      <c r="Q13" s="262" t="s">
        <v>199</v>
      </c>
      <c r="R13" s="262" t="s">
        <v>199</v>
      </c>
      <c r="S13" s="262" t="s">
        <v>199</v>
      </c>
      <c r="T13" s="262" t="s">
        <v>199</v>
      </c>
      <c r="U13" s="262" t="s">
        <v>199</v>
      </c>
      <c r="V13" s="262" t="s">
        <v>199</v>
      </c>
      <c r="W13" s="262" t="s">
        <v>199</v>
      </c>
      <c r="X13" s="262" t="s">
        <v>199</v>
      </c>
      <c r="Y13" s="262" t="s">
        <v>199</v>
      </c>
      <c r="Z13" s="262" t="s">
        <v>199</v>
      </c>
    </row>
    <row r="14" spans="1:33" ht="18" customHeight="1">
      <c r="A14" s="415" t="s">
        <v>439</v>
      </c>
      <c r="B14" s="403" t="s">
        <v>441</v>
      </c>
      <c r="C14" s="313"/>
      <c r="D14" s="313">
        <v>44356</v>
      </c>
      <c r="E14" s="313" t="s">
        <v>240</v>
      </c>
      <c r="F14" s="441">
        <f>D14+2</f>
        <v>44358</v>
      </c>
      <c r="G14" s="564" t="s">
        <v>484</v>
      </c>
      <c r="H14" s="425" t="s">
        <v>485</v>
      </c>
      <c r="I14" s="558">
        <f>I9+7</f>
        <v>44366</v>
      </c>
      <c r="J14" s="303" t="s">
        <v>199</v>
      </c>
      <c r="K14" s="303" t="s">
        <v>199</v>
      </c>
      <c r="L14" s="303" t="s">
        <v>199</v>
      </c>
      <c r="M14" s="303" t="s">
        <v>199</v>
      </c>
      <c r="N14" s="303" t="s">
        <v>199</v>
      </c>
      <c r="O14" s="303" t="s">
        <v>199</v>
      </c>
      <c r="P14" s="303" t="s">
        <v>199</v>
      </c>
      <c r="Q14" s="303">
        <f>I14+14</f>
        <v>44380</v>
      </c>
      <c r="R14" s="303">
        <f>I14+16</f>
        <v>44382</v>
      </c>
      <c r="S14" s="303">
        <f>I14+21</f>
        <v>44387</v>
      </c>
      <c r="T14" s="303">
        <f>I14+22</f>
        <v>44388</v>
      </c>
      <c r="U14" s="303">
        <f>I14+24</f>
        <v>44390</v>
      </c>
      <c r="V14" s="303">
        <f>I14+26</f>
        <v>44392</v>
      </c>
      <c r="W14" s="303" t="s">
        <v>199</v>
      </c>
      <c r="X14" s="303" t="s">
        <v>199</v>
      </c>
      <c r="Y14" s="303" t="s">
        <v>199</v>
      </c>
      <c r="Z14" s="303" t="s">
        <v>199</v>
      </c>
    </row>
    <row r="15" spans="1:33" ht="18" customHeight="1">
      <c r="A15" s="299" t="s">
        <v>404</v>
      </c>
      <c r="B15" s="423" t="s">
        <v>434</v>
      </c>
      <c r="C15" s="404"/>
      <c r="D15" s="404">
        <v>44359</v>
      </c>
      <c r="E15" s="404" t="s">
        <v>79</v>
      </c>
      <c r="F15" s="442">
        <f>D15+2</f>
        <v>44361</v>
      </c>
      <c r="G15" s="565" t="str">
        <f>'NORTH EUROPE via SIN'!G17</f>
        <v>COSCO SHIPPING UNIVERSE</v>
      </c>
      <c r="H15" s="388" t="str">
        <f>'NORTH EUROPE via SIN'!H17</f>
        <v>015W</v>
      </c>
      <c r="I15" s="214">
        <f t="shared" ref="I15:I27" si="0">I10+7</f>
        <v>44368</v>
      </c>
      <c r="J15" s="210">
        <f>I15+15</f>
        <v>44383</v>
      </c>
      <c r="K15" s="210" t="s">
        <v>199</v>
      </c>
      <c r="L15" s="210" t="s">
        <v>199</v>
      </c>
      <c r="M15" s="210" t="s">
        <v>199</v>
      </c>
      <c r="N15" s="210" t="s">
        <v>199</v>
      </c>
      <c r="O15" s="210" t="s">
        <v>199</v>
      </c>
      <c r="P15" s="210" t="s">
        <v>199</v>
      </c>
      <c r="Q15" s="210" t="s">
        <v>199</v>
      </c>
      <c r="R15" s="210" t="s">
        <v>199</v>
      </c>
      <c r="S15" s="210" t="s">
        <v>199</v>
      </c>
      <c r="T15" s="210" t="s">
        <v>199</v>
      </c>
      <c r="U15" s="210" t="s">
        <v>199</v>
      </c>
      <c r="V15" s="210" t="s">
        <v>199</v>
      </c>
      <c r="W15" s="210" t="s">
        <v>199</v>
      </c>
      <c r="X15" s="210" t="s">
        <v>199</v>
      </c>
      <c r="Y15" s="210" t="s">
        <v>199</v>
      </c>
      <c r="Z15" s="210" t="s">
        <v>199</v>
      </c>
    </row>
    <row r="16" spans="1:33" ht="18" customHeight="1">
      <c r="A16" s="204" t="s">
        <v>243</v>
      </c>
      <c r="B16" s="205" t="s">
        <v>437</v>
      </c>
      <c r="C16" s="405"/>
      <c r="D16" s="405">
        <v>44360</v>
      </c>
      <c r="E16" s="405" t="s">
        <v>31</v>
      </c>
      <c r="F16" s="443">
        <f>D16+2</f>
        <v>44362</v>
      </c>
      <c r="G16" s="566" t="s">
        <v>491</v>
      </c>
      <c r="H16" s="314" t="s">
        <v>496</v>
      </c>
      <c r="I16" s="437">
        <f t="shared" si="0"/>
        <v>44368</v>
      </c>
      <c r="J16" s="202" t="s">
        <v>199</v>
      </c>
      <c r="K16" s="304">
        <f>I16+16</f>
        <v>44384</v>
      </c>
      <c r="L16" s="202" t="s">
        <v>199</v>
      </c>
      <c r="M16" s="202" t="s">
        <v>199</v>
      </c>
      <c r="N16" s="202" t="s">
        <v>199</v>
      </c>
      <c r="O16" s="202" t="s">
        <v>199</v>
      </c>
      <c r="P16" s="202" t="s">
        <v>199</v>
      </c>
      <c r="Q16" s="202" t="s">
        <v>199</v>
      </c>
      <c r="R16" s="202" t="s">
        <v>199</v>
      </c>
      <c r="S16" s="202" t="s">
        <v>199</v>
      </c>
      <c r="T16" s="202" t="s">
        <v>199</v>
      </c>
      <c r="U16" s="202" t="s">
        <v>199</v>
      </c>
      <c r="V16" s="202" t="s">
        <v>199</v>
      </c>
      <c r="W16" s="304">
        <f>I16+19</f>
        <v>44387</v>
      </c>
      <c r="X16" s="304">
        <f>I16+22</f>
        <v>44390</v>
      </c>
      <c r="Y16" s="304">
        <f>I16+24</f>
        <v>44392</v>
      </c>
      <c r="Z16" s="303" t="s">
        <v>199</v>
      </c>
    </row>
    <row r="17" spans="1:26" ht="18" customHeight="1">
      <c r="A17" s="464"/>
      <c r="B17" s="465"/>
      <c r="C17" s="406"/>
      <c r="D17" s="406"/>
      <c r="E17" s="407"/>
      <c r="F17" s="444"/>
      <c r="G17" s="569" t="s">
        <v>498</v>
      </c>
      <c r="H17" s="570" t="s">
        <v>500</v>
      </c>
      <c r="I17" s="297">
        <v>44333</v>
      </c>
      <c r="J17" s="306">
        <f>I17+15</f>
        <v>44348</v>
      </c>
      <c r="K17" s="306" t="s">
        <v>199</v>
      </c>
      <c r="L17" s="307">
        <f>I17+20</f>
        <v>44353</v>
      </c>
      <c r="M17" s="307">
        <f>I17+23</f>
        <v>44356</v>
      </c>
      <c r="N17" s="307">
        <f>I17+25</f>
        <v>44358</v>
      </c>
      <c r="O17" s="307">
        <f>I17+18</f>
        <v>44351</v>
      </c>
      <c r="P17" s="306" t="s">
        <v>199</v>
      </c>
      <c r="Q17" s="306" t="s">
        <v>199</v>
      </c>
      <c r="R17" s="306" t="s">
        <v>199</v>
      </c>
      <c r="S17" s="306" t="s">
        <v>199</v>
      </c>
      <c r="T17" s="306" t="s">
        <v>199</v>
      </c>
      <c r="U17" s="306" t="s">
        <v>199</v>
      </c>
      <c r="V17" s="306" t="s">
        <v>199</v>
      </c>
      <c r="W17" s="306" t="s">
        <v>199</v>
      </c>
      <c r="X17" s="306" t="s">
        <v>199</v>
      </c>
      <c r="Y17" s="306" t="s">
        <v>199</v>
      </c>
      <c r="Z17" s="306" t="s">
        <v>199</v>
      </c>
    </row>
    <row r="18" spans="1:26" ht="18" customHeight="1">
      <c r="A18" s="455"/>
      <c r="B18" s="456"/>
      <c r="C18" s="461"/>
      <c r="D18" s="466"/>
      <c r="E18" s="461"/>
      <c r="F18" s="556"/>
      <c r="G18" s="571" t="s">
        <v>479</v>
      </c>
      <c r="H18" s="310" t="s">
        <v>480</v>
      </c>
      <c r="I18" s="557">
        <f t="shared" si="0"/>
        <v>44371</v>
      </c>
      <c r="J18" s="416" t="s">
        <v>199</v>
      </c>
      <c r="K18" s="262">
        <f>I18+15</f>
        <v>44386</v>
      </c>
      <c r="L18" s="417">
        <f>I18+25</f>
        <v>44396</v>
      </c>
      <c r="M18" s="261">
        <f>I18+22</f>
        <v>44393</v>
      </c>
      <c r="N18" s="261">
        <f>I18+19</f>
        <v>44390</v>
      </c>
      <c r="O18" s="261" t="s">
        <v>199</v>
      </c>
      <c r="P18" s="261">
        <f>I18+20</f>
        <v>44391</v>
      </c>
      <c r="Q18" s="261" t="s">
        <v>199</v>
      </c>
      <c r="R18" s="261" t="s">
        <v>199</v>
      </c>
      <c r="S18" s="261" t="s">
        <v>199</v>
      </c>
      <c r="T18" s="261" t="s">
        <v>199</v>
      </c>
      <c r="U18" s="261" t="s">
        <v>199</v>
      </c>
      <c r="V18" s="261" t="s">
        <v>199</v>
      </c>
      <c r="W18" s="261" t="s">
        <v>199</v>
      </c>
      <c r="X18" s="261" t="s">
        <v>199</v>
      </c>
      <c r="Y18" s="261" t="s">
        <v>199</v>
      </c>
      <c r="Z18" s="261" t="s">
        <v>199</v>
      </c>
    </row>
    <row r="19" spans="1:26" ht="18" customHeight="1">
      <c r="A19" s="415" t="s">
        <v>439</v>
      </c>
      <c r="B19" s="422" t="s">
        <v>442</v>
      </c>
      <c r="C19" s="313"/>
      <c r="D19" s="313">
        <v>44363</v>
      </c>
      <c r="E19" s="313" t="s">
        <v>240</v>
      </c>
      <c r="F19" s="441">
        <f>D19+2</f>
        <v>44365</v>
      </c>
      <c r="G19" s="572" t="s">
        <v>486</v>
      </c>
      <c r="H19" s="426" t="s">
        <v>487</v>
      </c>
      <c r="I19" s="420">
        <f>I14+7</f>
        <v>44373</v>
      </c>
      <c r="J19" s="303" t="s">
        <v>199</v>
      </c>
      <c r="K19" s="303" t="s">
        <v>199</v>
      </c>
      <c r="L19" s="316" t="s">
        <v>199</v>
      </c>
      <c r="M19" s="303" t="s">
        <v>199</v>
      </c>
      <c r="N19" s="303" t="s">
        <v>199</v>
      </c>
      <c r="O19" s="303" t="s">
        <v>199</v>
      </c>
      <c r="P19" s="303" t="s">
        <v>199</v>
      </c>
      <c r="Q19" s="303">
        <f>I19+14</f>
        <v>44387</v>
      </c>
      <c r="R19" s="303">
        <f>I19+16</f>
        <v>44389</v>
      </c>
      <c r="S19" s="303">
        <f>I19+21</f>
        <v>44394</v>
      </c>
      <c r="T19" s="303">
        <f>I19+22</f>
        <v>44395</v>
      </c>
      <c r="U19" s="303">
        <f>I19+24</f>
        <v>44397</v>
      </c>
      <c r="V19" s="303">
        <f>I19+26</f>
        <v>44399</v>
      </c>
      <c r="W19" s="303" t="s">
        <v>199</v>
      </c>
      <c r="X19" s="303" t="s">
        <v>199</v>
      </c>
      <c r="Y19" s="303" t="s">
        <v>199</v>
      </c>
      <c r="Z19" s="303" t="s">
        <v>199</v>
      </c>
    </row>
    <row r="20" spans="1:26" ht="18" customHeight="1">
      <c r="A20" s="299" t="s">
        <v>401</v>
      </c>
      <c r="B20" s="423" t="s">
        <v>435</v>
      </c>
      <c r="C20" s="404"/>
      <c r="D20" s="412">
        <v>44366</v>
      </c>
      <c r="E20" s="404" t="s">
        <v>79</v>
      </c>
      <c r="F20" s="442">
        <f>D20+2</f>
        <v>44368</v>
      </c>
      <c r="G20" s="565" t="str">
        <f>'NORTH EUROPE via SIN'!G22</f>
        <v>COSCO SHIPPING ARIES</v>
      </c>
      <c r="H20" s="284" t="str">
        <f>'NORTH EUROPE via SIN'!H22</f>
        <v>017W</v>
      </c>
      <c r="I20" s="214">
        <f t="shared" si="0"/>
        <v>44375</v>
      </c>
      <c r="J20" s="308">
        <f>I20+15</f>
        <v>44390</v>
      </c>
      <c r="K20" s="210" t="s">
        <v>199</v>
      </c>
      <c r="L20" s="309" t="s">
        <v>199</v>
      </c>
      <c r="M20" s="210" t="s">
        <v>199</v>
      </c>
      <c r="N20" s="210" t="s">
        <v>199</v>
      </c>
      <c r="O20" s="210" t="s">
        <v>199</v>
      </c>
      <c r="P20" s="210" t="s">
        <v>199</v>
      </c>
      <c r="Q20" s="210" t="s">
        <v>199</v>
      </c>
      <c r="R20" s="210" t="s">
        <v>199</v>
      </c>
      <c r="S20" s="210" t="s">
        <v>199</v>
      </c>
      <c r="T20" s="210" t="s">
        <v>199</v>
      </c>
      <c r="U20" s="210" t="s">
        <v>199</v>
      </c>
      <c r="V20" s="210" t="s">
        <v>199</v>
      </c>
      <c r="W20" s="210" t="s">
        <v>199</v>
      </c>
      <c r="X20" s="210" t="s">
        <v>199</v>
      </c>
      <c r="Y20" s="210" t="s">
        <v>199</v>
      </c>
      <c r="Z20" s="210" t="s">
        <v>199</v>
      </c>
    </row>
    <row r="21" spans="1:26" ht="18" customHeight="1">
      <c r="A21" s="204" t="s">
        <v>402</v>
      </c>
      <c r="B21" s="424" t="s">
        <v>434</v>
      </c>
      <c r="C21" s="405"/>
      <c r="D21" s="413">
        <v>44367</v>
      </c>
      <c r="E21" s="405" t="s">
        <v>31</v>
      </c>
      <c r="F21" s="443">
        <f>D21+2</f>
        <v>44369</v>
      </c>
      <c r="G21" s="566" t="s">
        <v>492</v>
      </c>
      <c r="H21" s="314" t="s">
        <v>495</v>
      </c>
      <c r="I21" s="437">
        <f t="shared" si="0"/>
        <v>44375</v>
      </c>
      <c r="J21" s="202" t="s">
        <v>199</v>
      </c>
      <c r="K21" s="304">
        <f>I21+16</f>
        <v>44391</v>
      </c>
      <c r="L21" s="202" t="s">
        <v>199</v>
      </c>
      <c r="M21" s="202" t="s">
        <v>199</v>
      </c>
      <c r="N21" s="202" t="s">
        <v>199</v>
      </c>
      <c r="O21" s="202" t="s">
        <v>199</v>
      </c>
      <c r="P21" s="202" t="s">
        <v>199</v>
      </c>
      <c r="Q21" s="202" t="s">
        <v>199</v>
      </c>
      <c r="R21" s="202" t="s">
        <v>199</v>
      </c>
      <c r="S21" s="202" t="s">
        <v>199</v>
      </c>
      <c r="T21" s="202" t="s">
        <v>199</v>
      </c>
      <c r="U21" s="202" t="s">
        <v>199</v>
      </c>
      <c r="V21" s="202" t="s">
        <v>199</v>
      </c>
      <c r="W21" s="304">
        <f>I21+19</f>
        <v>44394</v>
      </c>
      <c r="X21" s="304">
        <f>I21+22</f>
        <v>44397</v>
      </c>
      <c r="Y21" s="304">
        <f>I21+24</f>
        <v>44399</v>
      </c>
      <c r="Z21" s="301" t="s">
        <v>199</v>
      </c>
    </row>
    <row r="22" spans="1:26" ht="18" customHeight="1">
      <c r="A22" s="204"/>
      <c r="B22" s="205"/>
      <c r="C22" s="406"/>
      <c r="D22" s="467"/>
      <c r="E22" s="407"/>
      <c r="F22" s="444"/>
      <c r="G22" s="569" t="s">
        <v>499</v>
      </c>
      <c r="H22" s="470" t="s">
        <v>501</v>
      </c>
      <c r="I22" s="297">
        <f t="shared" si="0"/>
        <v>44340</v>
      </c>
      <c r="J22" s="418">
        <f>I22+15</f>
        <v>44355</v>
      </c>
      <c r="K22" s="306" t="s">
        <v>199</v>
      </c>
      <c r="L22" s="419">
        <f>I22+20</f>
        <v>44360</v>
      </c>
      <c r="M22" s="307">
        <f>I22+23</f>
        <v>44363</v>
      </c>
      <c r="N22" s="307">
        <f>I22+25</f>
        <v>44365</v>
      </c>
      <c r="O22" s="307">
        <f>I22+18</f>
        <v>44358</v>
      </c>
      <c r="P22" s="306" t="s">
        <v>199</v>
      </c>
      <c r="Q22" s="306" t="s">
        <v>199</v>
      </c>
      <c r="R22" s="306" t="s">
        <v>199</v>
      </c>
      <c r="S22" s="306" t="s">
        <v>199</v>
      </c>
      <c r="T22" s="306" t="s">
        <v>199</v>
      </c>
      <c r="U22" s="306" t="s">
        <v>199</v>
      </c>
      <c r="V22" s="306" t="s">
        <v>199</v>
      </c>
      <c r="W22" s="306" t="s">
        <v>199</v>
      </c>
      <c r="X22" s="306" t="s">
        <v>199</v>
      </c>
      <c r="Y22" s="306" t="s">
        <v>199</v>
      </c>
      <c r="Z22" s="306" t="s">
        <v>199</v>
      </c>
    </row>
    <row r="23" spans="1:26" ht="18" customHeight="1">
      <c r="A23" s="455"/>
      <c r="B23" s="456"/>
      <c r="C23" s="461"/>
      <c r="D23" s="461"/>
      <c r="E23" s="461"/>
      <c r="F23" s="461"/>
      <c r="G23" s="477" t="s">
        <v>481</v>
      </c>
      <c r="H23" s="469" t="s">
        <v>482</v>
      </c>
      <c r="I23" s="266">
        <f t="shared" si="0"/>
        <v>44378</v>
      </c>
      <c r="J23" s="261" t="s">
        <v>199</v>
      </c>
      <c r="K23" s="261">
        <f>I23+15</f>
        <v>44393</v>
      </c>
      <c r="L23" s="261">
        <f>I23+25</f>
        <v>44403</v>
      </c>
      <c r="M23" s="261">
        <f>I23+22</f>
        <v>44400</v>
      </c>
      <c r="N23" s="261">
        <f>I23+19</f>
        <v>44397</v>
      </c>
      <c r="O23" s="261" t="s">
        <v>199</v>
      </c>
      <c r="P23" s="261">
        <f>I23+20</f>
        <v>44398</v>
      </c>
      <c r="Q23" s="261" t="s">
        <v>199</v>
      </c>
      <c r="R23" s="261" t="s">
        <v>199</v>
      </c>
      <c r="S23" s="261" t="s">
        <v>199</v>
      </c>
      <c r="T23" s="261" t="s">
        <v>199</v>
      </c>
      <c r="U23" s="261" t="s">
        <v>199</v>
      </c>
      <c r="V23" s="261" t="s">
        <v>199</v>
      </c>
      <c r="W23" s="261" t="s">
        <v>199</v>
      </c>
      <c r="X23" s="261" t="s">
        <v>199</v>
      </c>
      <c r="Y23" s="261" t="s">
        <v>199</v>
      </c>
      <c r="Z23" s="261" t="s">
        <v>199</v>
      </c>
    </row>
    <row r="24" spans="1:26" ht="18" customHeight="1">
      <c r="A24" s="479" t="s">
        <v>439</v>
      </c>
      <c r="B24" s="422" t="s">
        <v>443</v>
      </c>
      <c r="C24" s="313"/>
      <c r="D24" s="313">
        <v>44370</v>
      </c>
      <c r="E24" s="313" t="s">
        <v>240</v>
      </c>
      <c r="F24" s="313">
        <f>D24+2</f>
        <v>44372</v>
      </c>
      <c r="G24" s="263" t="s">
        <v>488</v>
      </c>
      <c r="H24" s="426" t="s">
        <v>489</v>
      </c>
      <c r="I24" s="420">
        <f>I19+7</f>
        <v>44380</v>
      </c>
      <c r="J24" s="303" t="s">
        <v>199</v>
      </c>
      <c r="K24" s="303" t="s">
        <v>199</v>
      </c>
      <c r="L24" s="303" t="s">
        <v>199</v>
      </c>
      <c r="M24" s="303" t="s">
        <v>199</v>
      </c>
      <c r="N24" s="303" t="s">
        <v>199</v>
      </c>
      <c r="O24" s="303" t="s">
        <v>199</v>
      </c>
      <c r="P24" s="303" t="s">
        <v>199</v>
      </c>
      <c r="Q24" s="303">
        <f>I24+14</f>
        <v>44394</v>
      </c>
      <c r="R24" s="303">
        <f>I24+16</f>
        <v>44396</v>
      </c>
      <c r="S24" s="303">
        <f>I24+21</f>
        <v>44401</v>
      </c>
      <c r="T24" s="303">
        <f>I24+22</f>
        <v>44402</v>
      </c>
      <c r="U24" s="303">
        <f>I24+24</f>
        <v>44404</v>
      </c>
      <c r="V24" s="303">
        <f>I24+26</f>
        <v>44406</v>
      </c>
      <c r="W24" s="303" t="s">
        <v>199</v>
      </c>
      <c r="X24" s="303" t="s">
        <v>199</v>
      </c>
      <c r="Y24" s="303" t="s">
        <v>199</v>
      </c>
      <c r="Z24" s="295" t="s">
        <v>199</v>
      </c>
    </row>
    <row r="25" spans="1:26" ht="18" customHeight="1">
      <c r="A25" s="299" t="s">
        <v>405</v>
      </c>
      <c r="B25" s="423" t="s">
        <v>436</v>
      </c>
      <c r="C25" s="404"/>
      <c r="D25" s="404">
        <v>44373</v>
      </c>
      <c r="E25" s="404" t="s">
        <v>79</v>
      </c>
      <c r="F25" s="404">
        <f>D25+2</f>
        <v>44375</v>
      </c>
      <c r="G25" s="264" t="str">
        <f>'NORTH EUROPE via SIN'!G27</f>
        <v>COSCO SHIPPING TAURUS</v>
      </c>
      <c r="H25" s="284" t="str">
        <f>'NORTH EUROPE via SIN'!H27</f>
        <v>017W</v>
      </c>
      <c r="I25" s="214">
        <f t="shared" si="0"/>
        <v>44382</v>
      </c>
      <c r="J25" s="210">
        <f>I25+15</f>
        <v>44397</v>
      </c>
      <c r="K25" s="210" t="s">
        <v>199</v>
      </c>
      <c r="L25" s="210" t="s">
        <v>199</v>
      </c>
      <c r="M25" s="210" t="s">
        <v>199</v>
      </c>
      <c r="N25" s="210" t="s">
        <v>199</v>
      </c>
      <c r="O25" s="210" t="s">
        <v>199</v>
      </c>
      <c r="P25" s="210" t="s">
        <v>199</v>
      </c>
      <c r="Q25" s="210" t="s">
        <v>199</v>
      </c>
      <c r="R25" s="210" t="s">
        <v>199</v>
      </c>
      <c r="S25" s="210" t="s">
        <v>199</v>
      </c>
      <c r="T25" s="210" t="s">
        <v>199</v>
      </c>
      <c r="U25" s="210" t="s">
        <v>199</v>
      </c>
      <c r="V25" s="210" t="s">
        <v>199</v>
      </c>
      <c r="W25" s="210" t="s">
        <v>199</v>
      </c>
      <c r="X25" s="210" t="s">
        <v>199</v>
      </c>
      <c r="Y25" s="210" t="s">
        <v>199</v>
      </c>
      <c r="Z25" s="210" t="s">
        <v>199</v>
      </c>
    </row>
    <row r="26" spans="1:26" ht="18" customHeight="1">
      <c r="A26" s="468" t="s">
        <v>406</v>
      </c>
      <c r="B26" s="205" t="s">
        <v>438</v>
      </c>
      <c r="C26" s="405"/>
      <c r="D26" s="405">
        <v>44374</v>
      </c>
      <c r="E26" s="405" t="s">
        <v>31</v>
      </c>
      <c r="F26" s="405">
        <f>D26+2</f>
        <v>44376</v>
      </c>
      <c r="G26" s="478" t="s">
        <v>493</v>
      </c>
      <c r="H26" s="314" t="s">
        <v>494</v>
      </c>
      <c r="I26" s="265">
        <f t="shared" si="0"/>
        <v>44382</v>
      </c>
      <c r="J26" s="202" t="s">
        <v>199</v>
      </c>
      <c r="K26" s="304">
        <f>I26+16</f>
        <v>44398</v>
      </c>
      <c r="L26" s="202" t="s">
        <v>199</v>
      </c>
      <c r="M26" s="202" t="s">
        <v>199</v>
      </c>
      <c r="N26" s="202" t="s">
        <v>199</v>
      </c>
      <c r="O26" s="202" t="s">
        <v>199</v>
      </c>
      <c r="P26" s="202" t="s">
        <v>199</v>
      </c>
      <c r="Q26" s="202" t="s">
        <v>199</v>
      </c>
      <c r="R26" s="202" t="s">
        <v>199</v>
      </c>
      <c r="S26" s="202" t="s">
        <v>199</v>
      </c>
      <c r="T26" s="202" t="s">
        <v>199</v>
      </c>
      <c r="U26" s="202" t="s">
        <v>199</v>
      </c>
      <c r="V26" s="202" t="s">
        <v>199</v>
      </c>
      <c r="W26" s="304">
        <f>I26+19</f>
        <v>44401</v>
      </c>
      <c r="X26" s="304">
        <f>I26+22</f>
        <v>44404</v>
      </c>
      <c r="Y26" s="304">
        <f>I26+24</f>
        <v>44406</v>
      </c>
      <c r="Z26" s="210" t="s">
        <v>199</v>
      </c>
    </row>
    <row r="27" spans="1:26" ht="18" customHeight="1">
      <c r="A27" s="167"/>
      <c r="B27" s="171"/>
      <c r="C27" s="406"/>
      <c r="D27" s="406"/>
      <c r="E27" s="407"/>
      <c r="F27" s="407"/>
      <c r="G27" s="567" t="s">
        <v>403</v>
      </c>
      <c r="H27" s="480"/>
      <c r="I27" s="560">
        <v>44361</v>
      </c>
      <c r="J27" s="418">
        <f>I27+15</f>
        <v>44376</v>
      </c>
      <c r="K27" s="306" t="s">
        <v>199</v>
      </c>
      <c r="L27" s="419">
        <f>I27+20</f>
        <v>44381</v>
      </c>
      <c r="M27" s="307">
        <f>I27+23</f>
        <v>44384</v>
      </c>
      <c r="N27" s="307">
        <f>I27+25</f>
        <v>44386</v>
      </c>
      <c r="O27" s="307">
        <f>I27+18</f>
        <v>44379</v>
      </c>
      <c r="P27" s="306" t="s">
        <v>199</v>
      </c>
      <c r="Q27" s="306" t="s">
        <v>199</v>
      </c>
      <c r="R27" s="306" t="s">
        <v>199</v>
      </c>
      <c r="S27" s="306" t="s">
        <v>199</v>
      </c>
      <c r="T27" s="306" t="s">
        <v>199</v>
      </c>
      <c r="U27" s="306" t="s">
        <v>199</v>
      </c>
      <c r="V27" s="306" t="s">
        <v>199</v>
      </c>
      <c r="W27" s="306" t="s">
        <v>199</v>
      </c>
      <c r="X27" s="306" t="s">
        <v>199</v>
      </c>
      <c r="Y27" s="306" t="s">
        <v>199</v>
      </c>
      <c r="Z27" s="306" t="s">
        <v>199</v>
      </c>
    </row>
    <row r="28" spans="1:26" ht="18" customHeight="1">
      <c r="A28" s="212"/>
      <c r="B28" s="205"/>
      <c r="C28" s="219"/>
      <c r="D28" s="220"/>
      <c r="E28" s="212"/>
      <c r="F28" s="220"/>
      <c r="G28" s="216"/>
      <c r="H28" s="285"/>
      <c r="I28" s="226"/>
      <c r="J28" s="224"/>
      <c r="K28" s="267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67"/>
      <c r="X28" s="267"/>
      <c r="Y28" s="267"/>
    </row>
    <row r="29" spans="1:26" s="224" customFormat="1" ht="17.25" customHeight="1">
      <c r="B29" s="118"/>
      <c r="C29" s="118"/>
      <c r="D29" s="118"/>
      <c r="G29" s="225"/>
      <c r="H29" s="286"/>
      <c r="I29" s="215"/>
      <c r="J29" s="93"/>
      <c r="K29" s="25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253"/>
      <c r="X29" s="253"/>
      <c r="Y29" s="90" t="s">
        <v>2</v>
      </c>
    </row>
    <row r="30" spans="1:26" ht="17.25" customHeight="1">
      <c r="A30" s="91" t="s">
        <v>16</v>
      </c>
      <c r="B30" s="91"/>
      <c r="C30" s="92"/>
      <c r="D30" s="92"/>
      <c r="E30" s="103"/>
      <c r="F30" s="103"/>
      <c r="G30" s="98"/>
      <c r="H30" s="287"/>
      <c r="I30" s="227"/>
    </row>
    <row r="31" spans="1:26" ht="17.25" customHeight="1">
      <c r="A31" s="164" t="s">
        <v>317</v>
      </c>
      <c r="C31" s="97"/>
      <c r="D31" s="97"/>
      <c r="E31" s="96"/>
      <c r="F31" s="97"/>
      <c r="G31" s="98"/>
      <c r="H31" s="287"/>
      <c r="P31"/>
    </row>
    <row r="32" spans="1:26" ht="17.25" customHeight="1">
      <c r="A32" s="165" t="s">
        <v>162</v>
      </c>
      <c r="C32" s="97"/>
      <c r="D32" s="97"/>
      <c r="E32" s="93"/>
      <c r="F32" s="93"/>
      <c r="G32" s="94"/>
      <c r="H32" s="288"/>
      <c r="I32" s="268"/>
      <c r="J32" s="394"/>
      <c r="K32" s="394"/>
      <c r="L32" s="394"/>
      <c r="P32"/>
    </row>
    <row r="33" spans="1:16" ht="17.25" customHeight="1">
      <c r="A33" s="3" t="s">
        <v>161</v>
      </c>
      <c r="C33" s="99"/>
      <c r="D33" s="99"/>
      <c r="E33" s="93"/>
      <c r="F33" s="93"/>
      <c r="G33" s="94"/>
      <c r="H33" s="288"/>
      <c r="I33" s="236"/>
      <c r="J33" s="236"/>
      <c r="K33" s="236"/>
      <c r="L33" s="236"/>
      <c r="P33"/>
    </row>
    <row r="34" spans="1:16" ht="17.25" customHeight="1">
      <c r="B34" s="104"/>
      <c r="C34" s="228"/>
      <c r="D34" s="228"/>
      <c r="E34" s="93"/>
      <c r="F34" s="93"/>
      <c r="G34" s="94"/>
      <c r="H34" s="288"/>
      <c r="I34" s="236"/>
      <c r="J34" s="236"/>
      <c r="K34" s="236"/>
      <c r="L34" s="236"/>
      <c r="P34"/>
    </row>
    <row r="35" spans="1:16" ht="17.25" customHeight="1">
      <c r="A35" s="100" t="s">
        <v>228</v>
      </c>
      <c r="B35" s="104"/>
      <c r="C35" s="228"/>
      <c r="D35" s="228"/>
      <c r="E35" s="93"/>
      <c r="F35" s="93"/>
      <c r="G35" s="94"/>
      <c r="H35" s="288"/>
      <c r="I35" s="236"/>
      <c r="J35" s="236"/>
      <c r="K35" s="236"/>
      <c r="L35" s="236"/>
    </row>
    <row r="36" spans="1:16" ht="17.25" customHeight="1">
      <c r="A36" s="100" t="s">
        <v>200</v>
      </c>
      <c r="B36" s="105"/>
      <c r="C36" s="97"/>
      <c r="D36" s="97"/>
      <c r="E36" s="93"/>
      <c r="F36" s="93"/>
      <c r="G36" s="101"/>
      <c r="H36" s="289"/>
      <c r="I36" s="236"/>
      <c r="J36" s="236"/>
      <c r="K36" s="236"/>
      <c r="L36" s="236"/>
    </row>
    <row r="37" spans="1:16" ht="17.25" customHeight="1">
      <c r="B37" s="107"/>
      <c r="G37" s="231"/>
      <c r="H37" s="290"/>
      <c r="I37" s="236"/>
      <c r="J37" s="236"/>
      <c r="K37" s="236"/>
      <c r="L37" s="236"/>
    </row>
    <row r="38" spans="1:16" ht="15" customHeight="1">
      <c r="A38" s="108"/>
      <c r="B38" s="97"/>
      <c r="G38" s="98"/>
      <c r="H38" s="287"/>
      <c r="I38" s="236"/>
      <c r="J38" s="236"/>
      <c r="K38" s="236"/>
      <c r="L38" s="236"/>
    </row>
    <row r="39" spans="1:16" ht="15" customHeight="1">
      <c r="A39" s="93"/>
      <c r="B39" s="93"/>
      <c r="C39" s="268"/>
      <c r="D39" s="268"/>
      <c r="E39" s="268"/>
      <c r="F39" s="268"/>
      <c r="G39" s="269"/>
      <c r="H39" s="291"/>
      <c r="I39" s="393"/>
      <c r="J39" s="390"/>
      <c r="K39" s="395"/>
      <c r="L39" s="390"/>
    </row>
    <row r="40" spans="1:16" ht="15">
      <c r="A40" s="93"/>
      <c r="B40" s="93"/>
      <c r="C40" s="251"/>
      <c r="D40" s="251"/>
      <c r="E40" s="251"/>
      <c r="F40" s="251"/>
      <c r="G40" s="233"/>
      <c r="H40" s="233"/>
      <c r="I40" s="234"/>
      <c r="J40" s="236"/>
      <c r="K40" s="236"/>
      <c r="L40" s="236"/>
    </row>
    <row r="41" spans="1:16" ht="15" customHeight="1">
      <c r="A41" s="93"/>
      <c r="B41" s="93"/>
      <c r="C41" s="251"/>
      <c r="D41" s="236"/>
      <c r="E41" s="236"/>
      <c r="F41" s="236"/>
      <c r="G41" s="236"/>
      <c r="H41" s="292"/>
      <c r="I41" s="393"/>
      <c r="J41" s="251"/>
      <c r="K41" s="396"/>
      <c r="L41" s="236"/>
    </row>
    <row r="42" spans="1:16" ht="15">
      <c r="A42" s="93"/>
      <c r="B42" s="93"/>
      <c r="C42" s="270"/>
      <c r="D42" s="270"/>
      <c r="E42" s="270"/>
      <c r="F42" s="270"/>
      <c r="G42" s="271"/>
      <c r="H42" s="272"/>
      <c r="I42" s="397"/>
      <c r="J42" s="251"/>
      <c r="K42" s="396"/>
      <c r="L42" s="236"/>
    </row>
    <row r="43" spans="1:16" ht="15">
      <c r="A43" s="93"/>
      <c r="B43" s="93"/>
      <c r="C43" s="93"/>
      <c r="D43" s="93"/>
      <c r="E43" s="93"/>
      <c r="F43" s="93"/>
      <c r="I43" s="393"/>
      <c r="J43" s="251"/>
      <c r="K43" s="396"/>
      <c r="L43" s="236"/>
    </row>
    <row r="44" spans="1:16" ht="15">
      <c r="A44" s="93"/>
      <c r="B44" s="93"/>
      <c r="C44" s="93"/>
      <c r="D44" s="93"/>
      <c r="E44" s="93"/>
      <c r="F44" s="93"/>
      <c r="I44" s="390"/>
      <c r="J44" s="233"/>
      <c r="K44" s="396"/>
      <c r="L44" s="236"/>
    </row>
    <row r="45" spans="1:16" ht="15">
      <c r="A45" s="93"/>
      <c r="B45" s="93"/>
      <c r="C45" s="93"/>
      <c r="D45" s="93"/>
      <c r="E45" s="93"/>
      <c r="F45" s="93"/>
      <c r="I45" s="390"/>
      <c r="J45" s="233"/>
      <c r="K45" s="396"/>
      <c r="L45" s="236"/>
    </row>
    <row r="46" spans="1:16">
      <c r="A46" s="93"/>
      <c r="B46" s="93"/>
      <c r="C46" s="93"/>
      <c r="D46" s="93"/>
      <c r="E46" s="93"/>
      <c r="F46" s="93"/>
      <c r="I46" s="93"/>
    </row>
    <row r="47" spans="1:16">
      <c r="A47" s="93"/>
      <c r="B47" s="93"/>
      <c r="C47" s="93"/>
      <c r="D47" s="93"/>
      <c r="E47" s="93"/>
      <c r="F47" s="93"/>
      <c r="I47" s="93"/>
    </row>
    <row r="48" spans="1:16">
      <c r="A48" s="93"/>
      <c r="B48" s="93"/>
      <c r="C48" s="93"/>
      <c r="D48" s="93"/>
      <c r="E48" s="93"/>
      <c r="F48" s="93"/>
      <c r="I48" s="93"/>
    </row>
    <row r="49" spans="1:8">
      <c r="A49" s="93"/>
      <c r="B49" s="93"/>
      <c r="C49" s="93"/>
      <c r="D49" s="93"/>
      <c r="E49" s="93"/>
      <c r="F49" s="93"/>
    </row>
    <row r="52" spans="1:8" ht="15">
      <c r="A52" s="244"/>
      <c r="B52" s="194"/>
      <c r="C52" s="93"/>
      <c r="D52" s="93"/>
      <c r="E52" s="93"/>
    </row>
    <row r="53" spans="1:8" ht="15">
      <c r="A53" s="244"/>
      <c r="B53" s="176"/>
      <c r="C53" s="93"/>
      <c r="D53" s="93"/>
      <c r="E53" s="93"/>
      <c r="F53" s="175"/>
      <c r="G53" s="175"/>
    </row>
    <row r="54" spans="1:8" ht="15">
      <c r="A54" s="244"/>
      <c r="B54" s="176"/>
      <c r="C54" s="93"/>
      <c r="D54" s="93"/>
      <c r="E54" s="93"/>
    </row>
    <row r="55" spans="1:8" ht="15">
      <c r="A55" s="244"/>
      <c r="B55" s="176"/>
      <c r="C55" s="93"/>
      <c r="D55" s="93"/>
      <c r="E55" s="93"/>
    </row>
    <row r="56" spans="1:8" ht="15">
      <c r="A56" s="244"/>
      <c r="B56" s="176"/>
      <c r="C56" s="93"/>
      <c r="D56" s="93"/>
      <c r="E56" s="93"/>
    </row>
    <row r="57" spans="1:8" ht="15">
      <c r="A57" s="244"/>
      <c r="B57" s="176"/>
      <c r="C57" s="227"/>
    </row>
    <row r="58" spans="1:8" ht="15">
      <c r="A58" s="244"/>
      <c r="B58" s="176"/>
      <c r="C58" s="227"/>
    </row>
    <row r="59" spans="1:8" ht="15">
      <c r="A59" s="244"/>
      <c r="B59" s="176"/>
      <c r="C59" s="227"/>
    </row>
    <row r="60" spans="1:8" ht="15">
      <c r="A60" s="244"/>
      <c r="B60" s="176"/>
      <c r="C60" s="175"/>
      <c r="D60" s="177"/>
      <c r="E60" s="177"/>
      <c r="F60" s="175"/>
      <c r="G60" s="175"/>
      <c r="H60" s="294"/>
    </row>
    <row r="61" spans="1:8" ht="15">
      <c r="A61" s="244"/>
      <c r="B61" s="176"/>
      <c r="C61" s="227"/>
    </row>
    <row r="62" spans="1:8" ht="15">
      <c r="A62" s="244"/>
      <c r="B62" s="176"/>
      <c r="C62" s="227"/>
    </row>
    <row r="63" spans="1:8" ht="15">
      <c r="A63" s="244"/>
      <c r="B63" s="176"/>
      <c r="C63" s="227"/>
    </row>
    <row r="64" spans="1:8" ht="15">
      <c r="A64" s="244"/>
      <c r="B64" s="176"/>
      <c r="C64" s="227"/>
    </row>
    <row r="65" spans="1:6" ht="15">
      <c r="A65" s="244"/>
      <c r="B65" s="176"/>
      <c r="C65" s="227"/>
    </row>
    <row r="66" spans="1:6" ht="15">
      <c r="A66" s="244"/>
      <c r="B66" s="176"/>
      <c r="C66" s="227"/>
    </row>
    <row r="67" spans="1:6" ht="15">
      <c r="A67" s="244"/>
      <c r="B67" s="176"/>
      <c r="C67" s="175"/>
      <c r="D67" s="175"/>
      <c r="E67" s="175"/>
      <c r="F67" s="175"/>
    </row>
    <row r="68" spans="1:6" ht="15">
      <c r="A68" s="244"/>
      <c r="B68" s="176"/>
      <c r="C68" s="227"/>
    </row>
    <row r="69" spans="1:6" ht="15">
      <c r="A69" s="244"/>
      <c r="B69" s="176"/>
      <c r="C69" s="227"/>
    </row>
    <row r="70" spans="1:6" ht="15">
      <c r="A70" s="244"/>
      <c r="B70" s="176"/>
      <c r="C70" s="227"/>
    </row>
    <row r="71" spans="1:6" ht="15">
      <c r="A71" s="244"/>
      <c r="B71" s="176"/>
      <c r="C71" s="227"/>
    </row>
  </sheetData>
  <sheetProtection formatCells="0" selectLockedCells="1" selectUnlockedCells="1"/>
  <mergeCells count="7">
    <mergeCell ref="C6:E6"/>
    <mergeCell ref="G6:H7"/>
    <mergeCell ref="B1:Z1"/>
    <mergeCell ref="B2:Z2"/>
    <mergeCell ref="A6:B7"/>
    <mergeCell ref="J6:Z6"/>
    <mergeCell ref="I6:I7"/>
  </mergeCells>
  <conditionalFormatting sqref="AA1:AA1048576">
    <cfRule type="duplicateValues" dxfId="0" priority="2"/>
  </conditionalFormatting>
  <hyperlinks>
    <hyperlink ref="A4" location="MENU!A1" display="BACK TO MENU" xr:uid="{00000000-0004-0000-0300-000000000000}"/>
  </hyperlinks>
  <printOptions horizontalCentered="1" verticalCentered="1"/>
  <pageMargins left="0" right="0" top="0" bottom="0" header="0" footer="0"/>
  <pageSetup paperSize="9" scale="45" orientation="landscape" horizontalDpi="204" verticalDpi="196" r:id="rId1"/>
  <headerFooter alignWithMargins="0">
    <oddHeader xml:space="preserve">&amp;L
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02"/>
  <sheetViews>
    <sheetView zoomScale="80" zoomScaleNormal="80" zoomScaleSheetLayoutView="75" workbookViewId="0">
      <pane ySplit="4" topLeftCell="A5" activePane="bottomLeft" state="frozen"/>
      <selection pane="bottomLeft" activeCell="H24" sqref="H24"/>
    </sheetView>
  </sheetViews>
  <sheetFormatPr defaultColWidth="9" defaultRowHeight="13.5"/>
  <cols>
    <col min="1" max="1" width="13.77734375" style="19" customWidth="1"/>
    <col min="2" max="2" width="19.109375" style="19" bestFit="1" customWidth="1"/>
    <col min="3" max="3" width="13.88671875" style="19" customWidth="1"/>
    <col min="4" max="4" width="13.109375" style="19" bestFit="1" customWidth="1"/>
    <col min="5" max="5" width="14.33203125" style="329" customWidth="1"/>
    <col min="6" max="6" width="14.77734375" style="19" customWidth="1"/>
    <col min="7" max="7" width="12.77734375" style="19" customWidth="1"/>
    <col min="8" max="8" width="14.33203125" style="19" customWidth="1"/>
    <col min="9" max="9" width="12.44140625" style="19" bestFit="1" customWidth="1"/>
    <col min="10" max="10" width="13" style="17" bestFit="1" customWidth="1"/>
    <col min="11" max="11" width="65.88671875" style="9" bestFit="1" customWidth="1"/>
    <col min="12" max="12" width="7.88671875" style="9" customWidth="1"/>
    <col min="13" max="16384" width="9" style="9"/>
  </cols>
  <sheetData>
    <row r="1" spans="1:12" ht="15">
      <c r="A1" s="6" t="s">
        <v>318</v>
      </c>
      <c r="B1" s="7"/>
      <c r="C1" s="7"/>
      <c r="D1" s="7"/>
      <c r="E1" s="317"/>
      <c r="F1" s="7"/>
      <c r="G1" s="7"/>
      <c r="H1" s="7"/>
      <c r="I1" s="7"/>
      <c r="J1" s="24"/>
      <c r="K1" s="8" t="s">
        <v>73</v>
      </c>
    </row>
    <row r="2" spans="1:12" ht="15.75" customHeight="1" thickBot="1">
      <c r="A2" s="10" t="s">
        <v>37</v>
      </c>
      <c r="B2" s="11"/>
      <c r="C2" s="11"/>
      <c r="D2" s="11"/>
      <c r="E2" s="318"/>
      <c r="F2" s="11"/>
      <c r="G2" s="11"/>
      <c r="H2" s="11"/>
      <c r="I2" s="11"/>
      <c r="J2" s="21"/>
      <c r="K2" s="12"/>
      <c r="L2" s="12"/>
    </row>
    <row r="3" spans="1:12" ht="14.25">
      <c r="A3" s="13" t="s">
        <v>33</v>
      </c>
      <c r="B3" s="14"/>
      <c r="C3" s="14"/>
      <c r="D3" s="14"/>
      <c r="E3" s="319"/>
      <c r="F3" s="14"/>
      <c r="G3" s="14"/>
      <c r="H3" s="14"/>
      <c r="I3" s="14"/>
      <c r="J3" s="25"/>
      <c r="K3" s="15" t="s">
        <v>74</v>
      </c>
    </row>
    <row r="4" spans="1:12" ht="14.25">
      <c r="A4" s="16" t="s">
        <v>319</v>
      </c>
      <c r="B4" s="343" t="s">
        <v>320</v>
      </c>
      <c r="C4" s="344" t="s">
        <v>321</v>
      </c>
      <c r="D4" s="345" t="s">
        <v>322</v>
      </c>
      <c r="E4" s="343" t="s">
        <v>323</v>
      </c>
      <c r="F4" s="344" t="s">
        <v>324</v>
      </c>
      <c r="G4" s="344" t="s">
        <v>325</v>
      </c>
      <c r="H4" s="343" t="s">
        <v>326</v>
      </c>
      <c r="I4" s="345" t="s">
        <v>327</v>
      </c>
      <c r="J4" s="345" t="s">
        <v>328</v>
      </c>
      <c r="K4" s="346" t="s">
        <v>18</v>
      </c>
    </row>
    <row r="5" spans="1:12" s="17" customFormat="1" ht="15">
      <c r="A5" s="16"/>
      <c r="B5" s="345"/>
      <c r="C5" s="345"/>
      <c r="D5" s="345"/>
      <c r="E5" s="343"/>
      <c r="F5" s="345"/>
      <c r="G5" s="345"/>
      <c r="H5" s="345"/>
      <c r="I5" s="345"/>
      <c r="J5" s="345"/>
      <c r="K5" s="347" t="s">
        <v>22</v>
      </c>
    </row>
    <row r="6" spans="1:12" s="321" customFormat="1" ht="14.25">
      <c r="A6" s="320"/>
      <c r="B6" s="343"/>
      <c r="C6" s="320" t="s">
        <v>329</v>
      </c>
      <c r="D6" s="343"/>
      <c r="E6" s="320"/>
      <c r="F6" s="320" t="s">
        <v>329</v>
      </c>
      <c r="G6" s="320" t="s">
        <v>329</v>
      </c>
      <c r="H6" s="348"/>
      <c r="I6" s="343"/>
      <c r="J6" s="343" t="s">
        <v>19</v>
      </c>
      <c r="K6" s="343" t="s">
        <v>330</v>
      </c>
    </row>
    <row r="7" spans="1:12" s="321" customFormat="1" ht="14.25">
      <c r="A7" s="320" t="s">
        <v>331</v>
      </c>
      <c r="B7" s="343" t="s">
        <v>19</v>
      </c>
      <c r="C7" s="343" t="s">
        <v>19</v>
      </c>
      <c r="D7" s="343" t="s">
        <v>19</v>
      </c>
      <c r="E7" s="343"/>
      <c r="F7" s="343" t="s">
        <v>19</v>
      </c>
      <c r="G7" s="343" t="s">
        <v>19</v>
      </c>
      <c r="H7" s="348"/>
      <c r="I7" s="343" t="s">
        <v>19</v>
      </c>
      <c r="J7" s="343" t="s">
        <v>19</v>
      </c>
      <c r="K7" s="343" t="s">
        <v>332</v>
      </c>
      <c r="L7" s="322"/>
    </row>
    <row r="8" spans="1:12" s="321" customFormat="1" ht="14.25">
      <c r="A8" s="323"/>
      <c r="B8" s="343" t="s">
        <v>21</v>
      </c>
      <c r="C8" s="343" t="s">
        <v>21</v>
      </c>
      <c r="D8" s="343" t="s">
        <v>21</v>
      </c>
      <c r="E8" s="343" t="s">
        <v>21</v>
      </c>
      <c r="F8" s="343" t="s">
        <v>21</v>
      </c>
      <c r="G8" s="343" t="s">
        <v>21</v>
      </c>
      <c r="H8" s="343" t="s">
        <v>21</v>
      </c>
      <c r="I8" s="343" t="s">
        <v>21</v>
      </c>
      <c r="J8" s="343" t="s">
        <v>21</v>
      </c>
      <c r="K8" s="343" t="s">
        <v>333</v>
      </c>
    </row>
    <row r="9" spans="1:12" s="321" customFormat="1" ht="14.25">
      <c r="A9" s="323" t="s">
        <v>334</v>
      </c>
      <c r="B9" s="343"/>
      <c r="C9" s="343"/>
      <c r="D9" s="343"/>
      <c r="E9" s="343"/>
      <c r="F9" s="323" t="s">
        <v>334</v>
      </c>
      <c r="G9" s="343"/>
      <c r="H9" s="343"/>
      <c r="I9" s="343"/>
      <c r="J9" s="343"/>
      <c r="K9" s="343" t="s">
        <v>333</v>
      </c>
    </row>
    <row r="10" spans="1:12" s="321" customFormat="1" ht="14.25">
      <c r="A10" s="20"/>
      <c r="B10" s="343" t="s">
        <v>21</v>
      </c>
      <c r="C10" s="343" t="s">
        <v>21</v>
      </c>
      <c r="D10" s="343" t="s">
        <v>21</v>
      </c>
      <c r="E10" s="343" t="s">
        <v>21</v>
      </c>
      <c r="F10" s="343" t="s">
        <v>21</v>
      </c>
      <c r="G10" s="343" t="s">
        <v>21</v>
      </c>
      <c r="H10" s="343" t="s">
        <v>21</v>
      </c>
      <c r="I10" s="343" t="s">
        <v>21</v>
      </c>
      <c r="J10" s="343" t="s">
        <v>21</v>
      </c>
      <c r="K10" s="343" t="s">
        <v>335</v>
      </c>
    </row>
    <row r="11" spans="1:12" s="321" customFormat="1" ht="14.25">
      <c r="A11" s="20"/>
      <c r="B11" s="343" t="s">
        <v>21</v>
      </c>
      <c r="C11" s="343" t="s">
        <v>21</v>
      </c>
      <c r="D11" s="343" t="s">
        <v>21</v>
      </c>
      <c r="E11" s="343" t="s">
        <v>21</v>
      </c>
      <c r="F11" s="343" t="s">
        <v>21</v>
      </c>
      <c r="G11" s="343" t="s">
        <v>21</v>
      </c>
      <c r="H11" s="343" t="s">
        <v>21</v>
      </c>
      <c r="I11" s="343" t="s">
        <v>21</v>
      </c>
      <c r="J11" s="343" t="s">
        <v>21</v>
      </c>
      <c r="K11" s="343" t="s">
        <v>336</v>
      </c>
    </row>
    <row r="12" spans="1:12" s="321" customFormat="1" ht="15">
      <c r="A12" s="20"/>
      <c r="B12" s="343"/>
      <c r="C12" s="343"/>
      <c r="D12" s="343"/>
      <c r="E12" s="343"/>
      <c r="F12" s="343"/>
      <c r="G12" s="343"/>
      <c r="H12" s="343"/>
      <c r="I12" s="343"/>
      <c r="J12" s="343"/>
      <c r="K12" s="349" t="s">
        <v>337</v>
      </c>
    </row>
    <row r="13" spans="1:12" s="321" customFormat="1" ht="14.25">
      <c r="A13" s="20"/>
      <c r="B13" s="343" t="s">
        <v>21</v>
      </c>
      <c r="C13" s="343" t="s">
        <v>21</v>
      </c>
      <c r="D13" s="343" t="s">
        <v>21</v>
      </c>
      <c r="E13" s="343" t="s">
        <v>21</v>
      </c>
      <c r="F13" s="343" t="s">
        <v>21</v>
      </c>
      <c r="G13" s="343" t="s">
        <v>21</v>
      </c>
      <c r="H13" s="343" t="s">
        <v>21</v>
      </c>
      <c r="I13" s="343" t="s">
        <v>21</v>
      </c>
      <c r="J13" s="343" t="s">
        <v>21</v>
      </c>
      <c r="K13" s="343" t="s">
        <v>338</v>
      </c>
    </row>
    <row r="14" spans="1:12" s="321" customFormat="1" ht="14.25">
      <c r="A14" s="20"/>
      <c r="B14" s="343" t="s">
        <v>21</v>
      </c>
      <c r="C14" s="343" t="s">
        <v>21</v>
      </c>
      <c r="D14" s="343" t="s">
        <v>21</v>
      </c>
      <c r="E14" s="343" t="s">
        <v>21</v>
      </c>
      <c r="F14" s="343" t="s">
        <v>21</v>
      </c>
      <c r="G14" s="343" t="s">
        <v>21</v>
      </c>
      <c r="H14" s="343" t="s">
        <v>21</v>
      </c>
      <c r="I14" s="343" t="s">
        <v>21</v>
      </c>
      <c r="J14" s="343" t="s">
        <v>21</v>
      </c>
      <c r="K14" s="343" t="s">
        <v>339</v>
      </c>
    </row>
    <row r="15" spans="1:12" s="321" customFormat="1" ht="14.25">
      <c r="A15" s="20"/>
      <c r="B15" s="343" t="s">
        <v>21</v>
      </c>
      <c r="C15" s="343" t="s">
        <v>21</v>
      </c>
      <c r="D15" s="343" t="s">
        <v>21</v>
      </c>
      <c r="E15" s="343" t="s">
        <v>21</v>
      </c>
      <c r="F15" s="343" t="s">
        <v>21</v>
      </c>
      <c r="G15" s="343" t="s">
        <v>21</v>
      </c>
      <c r="H15" s="343" t="s">
        <v>21</v>
      </c>
      <c r="I15" s="343" t="s">
        <v>21</v>
      </c>
      <c r="J15" s="343" t="s">
        <v>21</v>
      </c>
      <c r="K15" s="343" t="s">
        <v>340</v>
      </c>
    </row>
    <row r="16" spans="1:12" s="321" customFormat="1" ht="15">
      <c r="A16" s="20"/>
      <c r="B16" s="343"/>
      <c r="C16" s="343"/>
      <c r="D16" s="343"/>
      <c r="E16" s="343"/>
      <c r="F16" s="343"/>
      <c r="G16" s="343"/>
      <c r="H16" s="343"/>
      <c r="I16" s="343"/>
      <c r="J16" s="343"/>
      <c r="K16" s="349" t="s">
        <v>341</v>
      </c>
    </row>
    <row r="17" spans="1:12" s="321" customFormat="1" ht="14.25">
      <c r="A17" s="320"/>
      <c r="B17" s="343" t="s">
        <v>20</v>
      </c>
      <c r="C17" s="343" t="s">
        <v>342</v>
      </c>
      <c r="D17" s="343" t="s">
        <v>342</v>
      </c>
      <c r="E17" s="343"/>
      <c r="F17" s="343" t="s">
        <v>342</v>
      </c>
      <c r="G17" s="343" t="s">
        <v>342</v>
      </c>
      <c r="H17" s="343" t="s">
        <v>343</v>
      </c>
      <c r="I17" s="343" t="s">
        <v>344</v>
      </c>
      <c r="J17" s="343" t="s">
        <v>345</v>
      </c>
      <c r="K17" s="343" t="s">
        <v>346</v>
      </c>
    </row>
    <row r="18" spans="1:12" s="321" customFormat="1" ht="14.25">
      <c r="A18" s="20"/>
      <c r="B18" s="343" t="s">
        <v>20</v>
      </c>
      <c r="C18" s="343" t="s">
        <v>342</v>
      </c>
      <c r="D18" s="343" t="s">
        <v>342</v>
      </c>
      <c r="E18" s="343"/>
      <c r="F18" s="343" t="s">
        <v>342</v>
      </c>
      <c r="G18" s="343" t="s">
        <v>342</v>
      </c>
      <c r="H18" s="343" t="s">
        <v>343</v>
      </c>
      <c r="I18" s="343" t="s">
        <v>19</v>
      </c>
      <c r="J18" s="343" t="s">
        <v>345</v>
      </c>
      <c r="K18" s="343" t="s">
        <v>347</v>
      </c>
    </row>
    <row r="19" spans="1:12" s="321" customFormat="1" ht="14.25">
      <c r="A19" s="320"/>
      <c r="B19" s="343" t="s">
        <v>19</v>
      </c>
      <c r="C19" s="343" t="s">
        <v>20</v>
      </c>
      <c r="D19" s="343" t="s">
        <v>19</v>
      </c>
      <c r="E19" s="343"/>
      <c r="F19" s="343" t="s">
        <v>20</v>
      </c>
      <c r="G19" s="343" t="s">
        <v>342</v>
      </c>
      <c r="H19" s="343" t="s">
        <v>343</v>
      </c>
      <c r="I19" s="343" t="s">
        <v>19</v>
      </c>
      <c r="J19" s="343" t="s">
        <v>344</v>
      </c>
      <c r="K19" s="343" t="s">
        <v>348</v>
      </c>
    </row>
    <row r="20" spans="1:12" s="321" customFormat="1" ht="14.25">
      <c r="A20" s="320"/>
      <c r="B20" s="343" t="s">
        <v>19</v>
      </c>
      <c r="C20" s="343" t="s">
        <v>19</v>
      </c>
      <c r="D20" s="343" t="s">
        <v>19</v>
      </c>
      <c r="E20" s="343"/>
      <c r="F20" s="343" t="s">
        <v>19</v>
      </c>
      <c r="G20" s="343" t="s">
        <v>342</v>
      </c>
      <c r="H20" s="343" t="s">
        <v>343</v>
      </c>
      <c r="I20" s="343" t="s">
        <v>344</v>
      </c>
      <c r="J20" s="343" t="s">
        <v>345</v>
      </c>
      <c r="K20" s="343" t="s">
        <v>349</v>
      </c>
    </row>
    <row r="21" spans="1:12" s="321" customFormat="1" ht="15">
      <c r="A21" s="320"/>
      <c r="B21" s="343"/>
      <c r="C21" s="343"/>
      <c r="D21" s="343"/>
      <c r="E21" s="343"/>
      <c r="F21" s="343"/>
      <c r="G21" s="343"/>
      <c r="H21" s="343"/>
      <c r="I21" s="343"/>
      <c r="J21" s="343"/>
      <c r="K21" s="349"/>
    </row>
    <row r="22" spans="1:12" s="321" customFormat="1" ht="14.25">
      <c r="A22" s="320"/>
      <c r="B22" s="343" t="s">
        <v>20</v>
      </c>
      <c r="C22" s="343" t="s">
        <v>342</v>
      </c>
      <c r="D22" s="343" t="s">
        <v>342</v>
      </c>
      <c r="E22" s="343"/>
      <c r="F22" s="343" t="s">
        <v>342</v>
      </c>
      <c r="G22" s="343" t="s">
        <v>342</v>
      </c>
      <c r="H22" s="343" t="s">
        <v>343</v>
      </c>
      <c r="I22" s="343" t="s">
        <v>344</v>
      </c>
      <c r="J22" s="343" t="s">
        <v>345</v>
      </c>
      <c r="K22" s="343" t="s">
        <v>350</v>
      </c>
    </row>
    <row r="23" spans="1:12" s="321" customFormat="1" ht="14.25">
      <c r="A23" s="20"/>
      <c r="B23" s="343" t="s">
        <v>20</v>
      </c>
      <c r="C23" s="343" t="s">
        <v>342</v>
      </c>
      <c r="D23" s="343" t="s">
        <v>342</v>
      </c>
      <c r="E23" s="343"/>
      <c r="F23" s="343" t="s">
        <v>342</v>
      </c>
      <c r="G23" s="343" t="s">
        <v>342</v>
      </c>
      <c r="H23" s="343" t="s">
        <v>343</v>
      </c>
      <c r="I23" s="343" t="s">
        <v>19</v>
      </c>
      <c r="J23" s="343" t="s">
        <v>344</v>
      </c>
      <c r="K23" s="343" t="s">
        <v>351</v>
      </c>
    </row>
    <row r="24" spans="1:12" s="321" customFormat="1" ht="14.25">
      <c r="A24" s="320"/>
      <c r="B24" s="343" t="s">
        <v>19</v>
      </c>
      <c r="C24" s="343" t="s">
        <v>20</v>
      </c>
      <c r="D24" s="343" t="s">
        <v>19</v>
      </c>
      <c r="E24" s="343"/>
      <c r="F24" s="343" t="s">
        <v>20</v>
      </c>
      <c r="G24" s="343" t="s">
        <v>342</v>
      </c>
      <c r="H24" s="343" t="s">
        <v>343</v>
      </c>
      <c r="I24" s="343" t="s">
        <v>19</v>
      </c>
      <c r="J24" s="343" t="s">
        <v>345</v>
      </c>
      <c r="K24" s="343" t="s">
        <v>352</v>
      </c>
    </row>
    <row r="25" spans="1:12" s="321" customFormat="1" ht="14.25">
      <c r="A25" s="320"/>
      <c r="B25" s="343" t="s">
        <v>19</v>
      </c>
      <c r="C25" s="343" t="s">
        <v>19</v>
      </c>
      <c r="D25" s="343" t="s">
        <v>19</v>
      </c>
      <c r="E25" s="343"/>
      <c r="F25" s="343" t="s">
        <v>19</v>
      </c>
      <c r="G25" s="343" t="s">
        <v>342</v>
      </c>
      <c r="H25" s="343" t="s">
        <v>343</v>
      </c>
      <c r="I25" s="343" t="s">
        <v>344</v>
      </c>
      <c r="J25" s="343" t="s">
        <v>345</v>
      </c>
      <c r="K25" s="343" t="s">
        <v>353</v>
      </c>
    </row>
    <row r="26" spans="1:12" s="321" customFormat="1" ht="14.25">
      <c r="A26" s="320"/>
      <c r="B26" s="343"/>
      <c r="C26" s="343"/>
      <c r="D26" s="343"/>
      <c r="E26" s="343"/>
      <c r="F26" s="343"/>
      <c r="G26" s="343"/>
      <c r="H26" s="343"/>
      <c r="I26" s="343"/>
      <c r="J26" s="343"/>
      <c r="K26" s="343"/>
    </row>
    <row r="27" spans="1:12" s="321" customFormat="1" ht="15">
      <c r="A27" s="20"/>
      <c r="B27" s="343"/>
      <c r="C27" s="343"/>
      <c r="D27" s="343"/>
      <c r="E27" s="343"/>
      <c r="F27" s="343"/>
      <c r="G27" s="343"/>
      <c r="H27" s="343"/>
      <c r="I27" s="343"/>
      <c r="J27" s="343"/>
      <c r="K27" s="349" t="s">
        <v>23</v>
      </c>
    </row>
    <row r="28" spans="1:12" s="321" customFormat="1" ht="14.25">
      <c r="A28" s="320"/>
      <c r="B28" s="343" t="s">
        <v>19</v>
      </c>
      <c r="C28" s="343" t="s">
        <v>20</v>
      </c>
      <c r="D28" s="343" t="s">
        <v>19</v>
      </c>
      <c r="E28" s="343"/>
      <c r="F28" s="343" t="s">
        <v>20</v>
      </c>
      <c r="G28" s="343" t="s">
        <v>20</v>
      </c>
      <c r="H28" s="343"/>
      <c r="I28" s="343" t="s">
        <v>19</v>
      </c>
      <c r="J28" s="343" t="s">
        <v>19</v>
      </c>
      <c r="K28" s="343" t="s">
        <v>354</v>
      </c>
    </row>
    <row r="29" spans="1:12" s="321" customFormat="1" ht="14.25">
      <c r="A29" s="320"/>
      <c r="B29" s="343" t="s">
        <v>19</v>
      </c>
      <c r="C29" s="343" t="s">
        <v>20</v>
      </c>
      <c r="D29" s="343" t="s">
        <v>19</v>
      </c>
      <c r="E29" s="343"/>
      <c r="F29" s="343" t="s">
        <v>20</v>
      </c>
      <c r="G29" s="343" t="s">
        <v>20</v>
      </c>
      <c r="H29" s="343"/>
      <c r="I29" s="343" t="s">
        <v>19</v>
      </c>
      <c r="J29" s="343" t="s">
        <v>19</v>
      </c>
      <c r="K29" s="343" t="s">
        <v>244</v>
      </c>
    </row>
    <row r="30" spans="1:12" s="321" customFormat="1" ht="14.25">
      <c r="A30" s="320"/>
      <c r="B30" s="343" t="s">
        <v>19</v>
      </c>
      <c r="C30" s="343" t="s">
        <v>20</v>
      </c>
      <c r="D30" s="343" t="s">
        <v>19</v>
      </c>
      <c r="E30" s="343"/>
      <c r="F30" s="343" t="s">
        <v>20</v>
      </c>
      <c r="G30" s="343" t="s">
        <v>20</v>
      </c>
      <c r="H30" s="343"/>
      <c r="I30" s="343" t="s">
        <v>19</v>
      </c>
      <c r="J30" s="343" t="s">
        <v>19</v>
      </c>
      <c r="K30" s="343" t="s">
        <v>245</v>
      </c>
    </row>
    <row r="31" spans="1:12" s="321" customFormat="1" ht="14.25">
      <c r="A31" s="350"/>
      <c r="B31" s="351" t="s">
        <v>19</v>
      </c>
      <c r="C31" s="351" t="s">
        <v>20</v>
      </c>
      <c r="D31" s="351" t="s">
        <v>19</v>
      </c>
      <c r="E31" s="351"/>
      <c r="F31" s="351" t="s">
        <v>20</v>
      </c>
      <c r="G31" s="351" t="s">
        <v>20</v>
      </c>
      <c r="H31" s="351"/>
      <c r="I31" s="351" t="s">
        <v>19</v>
      </c>
      <c r="J31" s="351" t="s">
        <v>19</v>
      </c>
      <c r="K31" s="351" t="s">
        <v>246</v>
      </c>
    </row>
    <row r="32" spans="1:12" s="173" customFormat="1" ht="14.25">
      <c r="A32" s="348"/>
      <c r="B32" s="343" t="s">
        <v>344</v>
      </c>
      <c r="C32" s="343" t="s">
        <v>247</v>
      </c>
      <c r="D32" s="343" t="s">
        <v>19</v>
      </c>
      <c r="E32" s="343"/>
      <c r="F32" s="343" t="s">
        <v>20</v>
      </c>
      <c r="G32" s="343" t="s">
        <v>20</v>
      </c>
      <c r="H32" s="343"/>
      <c r="I32" s="343" t="s">
        <v>19</v>
      </c>
      <c r="J32" s="343" t="s">
        <v>19</v>
      </c>
      <c r="K32" s="343" t="s">
        <v>248</v>
      </c>
      <c r="L32" s="333"/>
    </row>
    <row r="33" spans="1:11" s="321" customFormat="1" ht="15">
      <c r="A33" s="330"/>
      <c r="B33" s="331"/>
      <c r="C33" s="331"/>
      <c r="D33" s="331"/>
      <c r="E33" s="331"/>
      <c r="F33" s="331"/>
      <c r="G33" s="331"/>
      <c r="H33" s="331"/>
      <c r="I33" s="331"/>
      <c r="J33" s="331"/>
      <c r="K33" s="332" t="s">
        <v>24</v>
      </c>
    </row>
    <row r="34" spans="1:11" s="321" customFormat="1" ht="14.25">
      <c r="A34" s="20"/>
      <c r="B34" s="343" t="s">
        <v>343</v>
      </c>
      <c r="C34" s="343" t="s">
        <v>21</v>
      </c>
      <c r="D34" s="343" t="s">
        <v>21</v>
      </c>
      <c r="E34" s="343" t="s">
        <v>343</v>
      </c>
      <c r="F34" s="343" t="s">
        <v>21</v>
      </c>
      <c r="G34" s="343" t="s">
        <v>21</v>
      </c>
      <c r="H34" s="343" t="s">
        <v>343</v>
      </c>
      <c r="I34" s="343" t="s">
        <v>21</v>
      </c>
      <c r="J34" s="343" t="s">
        <v>21</v>
      </c>
      <c r="K34" s="343" t="s">
        <v>355</v>
      </c>
    </row>
    <row r="35" spans="1:11" s="321" customFormat="1" ht="14.25">
      <c r="A35" s="20"/>
      <c r="B35" s="343" t="s">
        <v>19</v>
      </c>
      <c r="C35" s="343" t="s">
        <v>21</v>
      </c>
      <c r="D35" s="343" t="s">
        <v>21</v>
      </c>
      <c r="E35" s="343" t="s">
        <v>343</v>
      </c>
      <c r="F35" s="343" t="s">
        <v>249</v>
      </c>
      <c r="G35" s="343" t="s">
        <v>21</v>
      </c>
      <c r="H35" s="343" t="s">
        <v>343</v>
      </c>
      <c r="I35" s="343" t="s">
        <v>249</v>
      </c>
      <c r="J35" s="343" t="s">
        <v>19</v>
      </c>
      <c r="K35" s="343" t="s">
        <v>356</v>
      </c>
    </row>
    <row r="36" spans="1:11" s="321" customFormat="1" ht="14.25">
      <c r="A36" s="20"/>
      <c r="B36" s="343" t="s">
        <v>19</v>
      </c>
      <c r="C36" s="343" t="s">
        <v>21</v>
      </c>
      <c r="D36" s="343" t="s">
        <v>21</v>
      </c>
      <c r="E36" s="343" t="s">
        <v>343</v>
      </c>
      <c r="F36" s="343" t="s">
        <v>21</v>
      </c>
      <c r="G36" s="343" t="s">
        <v>21</v>
      </c>
      <c r="H36" s="343" t="s">
        <v>343</v>
      </c>
      <c r="I36" s="343" t="s">
        <v>249</v>
      </c>
      <c r="J36" s="343" t="s">
        <v>19</v>
      </c>
      <c r="K36" s="343" t="s">
        <v>250</v>
      </c>
    </row>
    <row r="37" spans="1:11" s="321" customFormat="1" ht="14.25">
      <c r="A37" s="20"/>
      <c r="B37" s="343" t="s">
        <v>19</v>
      </c>
      <c r="C37" s="343" t="s">
        <v>21</v>
      </c>
      <c r="D37" s="343" t="s">
        <v>21</v>
      </c>
      <c r="E37" s="343" t="s">
        <v>343</v>
      </c>
      <c r="F37" s="343" t="s">
        <v>21</v>
      </c>
      <c r="G37" s="343" t="s">
        <v>21</v>
      </c>
      <c r="H37" s="343" t="s">
        <v>343</v>
      </c>
      <c r="I37" s="343" t="s">
        <v>249</v>
      </c>
      <c r="J37" s="343" t="s">
        <v>19</v>
      </c>
      <c r="K37" s="343" t="s">
        <v>251</v>
      </c>
    </row>
    <row r="38" spans="1:11" s="321" customFormat="1" ht="14.25">
      <c r="A38" s="20"/>
      <c r="B38" s="343" t="s">
        <v>21</v>
      </c>
      <c r="C38" s="343" t="s">
        <v>21</v>
      </c>
      <c r="D38" s="343" t="s">
        <v>21</v>
      </c>
      <c r="E38" s="343" t="s">
        <v>343</v>
      </c>
      <c r="F38" s="343" t="s">
        <v>21</v>
      </c>
      <c r="G38" s="343" t="s">
        <v>21</v>
      </c>
      <c r="H38" s="343" t="s">
        <v>21</v>
      </c>
      <c r="I38" s="343" t="s">
        <v>21</v>
      </c>
      <c r="J38" s="343" t="s">
        <v>21</v>
      </c>
      <c r="K38" s="343" t="s">
        <v>252</v>
      </c>
    </row>
    <row r="39" spans="1:11" s="321" customFormat="1" ht="14.25">
      <c r="A39" s="20"/>
      <c r="B39" s="343" t="s">
        <v>19</v>
      </c>
      <c r="C39" s="343" t="s">
        <v>21</v>
      </c>
      <c r="D39" s="343" t="s">
        <v>21</v>
      </c>
      <c r="E39" s="343" t="s">
        <v>343</v>
      </c>
      <c r="F39" s="343" t="s">
        <v>21</v>
      </c>
      <c r="G39" s="343" t="s">
        <v>21</v>
      </c>
      <c r="H39" s="343" t="s">
        <v>343</v>
      </c>
      <c r="I39" s="343" t="s">
        <v>249</v>
      </c>
      <c r="J39" s="343" t="s">
        <v>19</v>
      </c>
      <c r="K39" s="343" t="s">
        <v>357</v>
      </c>
    </row>
    <row r="40" spans="1:11" s="321" customFormat="1" ht="14.25">
      <c r="A40" s="20"/>
      <c r="B40" s="343" t="s">
        <v>19</v>
      </c>
      <c r="C40" s="343" t="s">
        <v>21</v>
      </c>
      <c r="D40" s="343" t="s">
        <v>21</v>
      </c>
      <c r="E40" s="343"/>
      <c r="F40" s="343" t="s">
        <v>21</v>
      </c>
      <c r="G40" s="343" t="s">
        <v>21</v>
      </c>
      <c r="H40" s="343" t="s">
        <v>21</v>
      </c>
      <c r="I40" s="343" t="s">
        <v>249</v>
      </c>
      <c r="J40" s="343" t="s">
        <v>19</v>
      </c>
      <c r="K40" s="343" t="s">
        <v>253</v>
      </c>
    </row>
    <row r="41" spans="1:11" s="321" customFormat="1" ht="14.25">
      <c r="A41" s="20"/>
      <c r="B41" s="343" t="s">
        <v>19</v>
      </c>
      <c r="C41" s="343" t="s">
        <v>21</v>
      </c>
      <c r="D41" s="343" t="s">
        <v>21</v>
      </c>
      <c r="E41" s="343" t="s">
        <v>21</v>
      </c>
      <c r="F41" s="343" t="s">
        <v>21</v>
      </c>
      <c r="G41" s="343" t="s">
        <v>21</v>
      </c>
      <c r="H41" s="343" t="s">
        <v>21</v>
      </c>
      <c r="I41" s="343" t="s">
        <v>249</v>
      </c>
      <c r="J41" s="343" t="s">
        <v>19</v>
      </c>
      <c r="K41" s="343" t="s">
        <v>254</v>
      </c>
    </row>
    <row r="42" spans="1:11" s="321" customFormat="1" ht="14.25">
      <c r="A42" s="20"/>
      <c r="B42" s="343" t="s">
        <v>21</v>
      </c>
      <c r="C42" s="343" t="s">
        <v>21</v>
      </c>
      <c r="D42" s="343" t="s">
        <v>21</v>
      </c>
      <c r="E42" s="343" t="s">
        <v>343</v>
      </c>
      <c r="F42" s="343" t="s">
        <v>21</v>
      </c>
      <c r="G42" s="343" t="s">
        <v>21</v>
      </c>
      <c r="H42" s="343" t="s">
        <v>21</v>
      </c>
      <c r="I42" s="343" t="s">
        <v>21</v>
      </c>
      <c r="J42" s="343" t="s">
        <v>21</v>
      </c>
      <c r="K42" s="343" t="s">
        <v>255</v>
      </c>
    </row>
    <row r="43" spans="1:11" s="321" customFormat="1" ht="14.25">
      <c r="A43" s="20"/>
      <c r="B43" s="343" t="s">
        <v>19</v>
      </c>
      <c r="C43" s="343" t="s">
        <v>21</v>
      </c>
      <c r="D43" s="343" t="s">
        <v>21</v>
      </c>
      <c r="E43" s="343" t="s">
        <v>249</v>
      </c>
      <c r="F43" s="343" t="s">
        <v>21</v>
      </c>
      <c r="G43" s="343" t="s">
        <v>21</v>
      </c>
      <c r="H43" s="343" t="s">
        <v>249</v>
      </c>
      <c r="I43" s="343" t="s">
        <v>249</v>
      </c>
      <c r="J43" s="343" t="s">
        <v>19</v>
      </c>
      <c r="K43" s="343" t="s">
        <v>256</v>
      </c>
    </row>
    <row r="44" spans="1:11" s="321" customFormat="1" ht="14.25">
      <c r="A44" s="20"/>
      <c r="B44" s="343" t="s">
        <v>21</v>
      </c>
      <c r="C44" s="343" t="s">
        <v>21</v>
      </c>
      <c r="D44" s="343" t="s">
        <v>21</v>
      </c>
      <c r="E44" s="343" t="s">
        <v>21</v>
      </c>
      <c r="F44" s="343" t="s">
        <v>21</v>
      </c>
      <c r="G44" s="343" t="s">
        <v>21</v>
      </c>
      <c r="H44" s="343" t="s">
        <v>21</v>
      </c>
      <c r="I44" s="343" t="s">
        <v>21</v>
      </c>
      <c r="J44" s="343" t="s">
        <v>21</v>
      </c>
      <c r="K44" s="343" t="s">
        <v>358</v>
      </c>
    </row>
    <row r="45" spans="1:11" s="321" customFormat="1" ht="14.25">
      <c r="A45" s="20"/>
      <c r="B45" s="343" t="s">
        <v>19</v>
      </c>
      <c r="C45" s="343" t="s">
        <v>21</v>
      </c>
      <c r="D45" s="343" t="s">
        <v>21</v>
      </c>
      <c r="E45" s="343" t="s">
        <v>21</v>
      </c>
      <c r="F45" s="343" t="s">
        <v>21</v>
      </c>
      <c r="G45" s="343" t="s">
        <v>21</v>
      </c>
      <c r="H45" s="343" t="s">
        <v>21</v>
      </c>
      <c r="I45" s="343" t="s">
        <v>249</v>
      </c>
      <c r="J45" s="343" t="s">
        <v>19</v>
      </c>
      <c r="K45" s="343" t="s">
        <v>359</v>
      </c>
    </row>
    <row r="46" spans="1:11" s="321" customFormat="1" ht="14.25">
      <c r="A46" s="20"/>
      <c r="B46" s="343" t="s">
        <v>21</v>
      </c>
      <c r="C46" s="343" t="s">
        <v>21</v>
      </c>
      <c r="D46" s="343" t="s">
        <v>21</v>
      </c>
      <c r="E46" s="343" t="s">
        <v>21</v>
      </c>
      <c r="F46" s="343" t="s">
        <v>21</v>
      </c>
      <c r="G46" s="343" t="s">
        <v>21</v>
      </c>
      <c r="H46" s="343" t="s">
        <v>21</v>
      </c>
      <c r="I46" s="343" t="s">
        <v>21</v>
      </c>
      <c r="J46" s="343" t="s">
        <v>21</v>
      </c>
      <c r="K46" s="343" t="s">
        <v>360</v>
      </c>
    </row>
    <row r="47" spans="1:11" s="321" customFormat="1" ht="15">
      <c r="A47" s="20"/>
      <c r="B47" s="348"/>
      <c r="C47" s="343"/>
      <c r="D47" s="348"/>
      <c r="E47" s="348"/>
      <c r="F47" s="343"/>
      <c r="G47" s="343"/>
      <c r="H47" s="352"/>
      <c r="I47" s="348"/>
      <c r="J47" s="348"/>
      <c r="K47" s="349" t="s">
        <v>25</v>
      </c>
    </row>
    <row r="48" spans="1:11" s="321" customFormat="1" ht="14.25">
      <c r="A48" s="320"/>
      <c r="B48" s="343" t="s">
        <v>19</v>
      </c>
      <c r="C48" s="343" t="s">
        <v>20</v>
      </c>
      <c r="D48" s="343" t="s">
        <v>19</v>
      </c>
      <c r="E48" s="343"/>
      <c r="F48" s="343" t="s">
        <v>20</v>
      </c>
      <c r="G48" s="343" t="s">
        <v>20</v>
      </c>
      <c r="H48" s="343"/>
      <c r="I48" s="353"/>
      <c r="J48" s="343" t="s">
        <v>20</v>
      </c>
      <c r="K48" s="343" t="s">
        <v>361</v>
      </c>
    </row>
    <row r="49" spans="1:11" s="321" customFormat="1" ht="14.25">
      <c r="A49" s="320"/>
      <c r="B49" s="343" t="s">
        <v>19</v>
      </c>
      <c r="C49" s="343" t="s">
        <v>20</v>
      </c>
      <c r="D49" s="343" t="s">
        <v>19</v>
      </c>
      <c r="E49" s="343"/>
      <c r="F49" s="343" t="s">
        <v>20</v>
      </c>
      <c r="G49" s="343" t="s">
        <v>20</v>
      </c>
      <c r="H49" s="343"/>
      <c r="I49" s="353"/>
      <c r="J49" s="343" t="s">
        <v>20</v>
      </c>
      <c r="K49" s="343" t="s">
        <v>362</v>
      </c>
    </row>
    <row r="50" spans="1:11" s="321" customFormat="1" ht="14.25">
      <c r="A50" s="320"/>
      <c r="B50" s="343" t="s">
        <v>19</v>
      </c>
      <c r="C50" s="343" t="s">
        <v>20</v>
      </c>
      <c r="D50" s="343" t="s">
        <v>19</v>
      </c>
      <c r="E50" s="343"/>
      <c r="F50" s="343" t="s">
        <v>20</v>
      </c>
      <c r="G50" s="343" t="s">
        <v>20</v>
      </c>
      <c r="H50" s="343"/>
      <c r="I50" s="343" t="s">
        <v>19</v>
      </c>
      <c r="J50" s="343" t="s">
        <v>20</v>
      </c>
      <c r="K50" s="343" t="s">
        <v>257</v>
      </c>
    </row>
    <row r="51" spans="1:11" s="325" customFormat="1" ht="15">
      <c r="A51" s="324"/>
      <c r="B51" s="343"/>
      <c r="C51" s="343"/>
      <c r="D51" s="343"/>
      <c r="E51" s="343"/>
      <c r="F51" s="343"/>
      <c r="G51" s="343"/>
      <c r="H51" s="343"/>
      <c r="I51" s="343"/>
      <c r="J51" s="343"/>
      <c r="K51" s="349"/>
    </row>
    <row r="52" spans="1:11" s="321" customFormat="1" ht="15.75">
      <c r="A52" s="326"/>
      <c r="B52" s="343"/>
      <c r="C52" s="343"/>
      <c r="D52" s="343"/>
      <c r="E52" s="343"/>
      <c r="F52" s="343"/>
      <c r="G52" s="343"/>
      <c r="H52" s="343"/>
      <c r="I52" s="343"/>
      <c r="J52" s="343"/>
      <c r="K52" s="349" t="s">
        <v>26</v>
      </c>
    </row>
    <row r="53" spans="1:11" s="321" customFormat="1" ht="14.25">
      <c r="A53" s="320"/>
      <c r="B53" s="343" t="s">
        <v>20</v>
      </c>
      <c r="C53" s="343" t="s">
        <v>20</v>
      </c>
      <c r="D53" s="343" t="s">
        <v>20</v>
      </c>
      <c r="E53" s="343"/>
      <c r="F53" s="343" t="s">
        <v>20</v>
      </c>
      <c r="G53" s="343" t="s">
        <v>20</v>
      </c>
      <c r="H53" s="343"/>
      <c r="I53" s="353"/>
      <c r="J53" s="343" t="s">
        <v>20</v>
      </c>
      <c r="K53" s="343" t="s">
        <v>258</v>
      </c>
    </row>
    <row r="54" spans="1:11" s="321" customFormat="1" ht="14.25">
      <c r="A54" s="320" t="s">
        <v>363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 t="s">
        <v>65</v>
      </c>
    </row>
    <row r="55" spans="1:11" s="321" customFormat="1" ht="14.25">
      <c r="A55" s="320" t="s">
        <v>363</v>
      </c>
      <c r="B55" s="343"/>
      <c r="C55" s="343"/>
      <c r="D55" s="343"/>
      <c r="E55" s="343"/>
      <c r="F55" s="343"/>
      <c r="G55" s="343"/>
      <c r="H55" s="343"/>
      <c r="I55" s="343"/>
      <c r="J55" s="343"/>
      <c r="K55" s="343" t="s">
        <v>66</v>
      </c>
    </row>
    <row r="56" spans="1:11" s="321" customFormat="1" ht="14.25">
      <c r="A56" s="320" t="s">
        <v>363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 t="s">
        <v>67</v>
      </c>
    </row>
    <row r="57" spans="1:11" s="321" customFormat="1" ht="14.25">
      <c r="A57" s="320" t="s">
        <v>363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 t="s">
        <v>68</v>
      </c>
    </row>
    <row r="58" spans="1:11" s="321" customFormat="1" ht="14.25">
      <c r="A58" s="320" t="s">
        <v>363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 t="s">
        <v>69</v>
      </c>
    </row>
    <row r="59" spans="1:11" s="321" customFormat="1" ht="14.25">
      <c r="A59" s="20"/>
      <c r="B59" s="343"/>
      <c r="C59" s="343"/>
      <c r="D59" s="343"/>
      <c r="E59" s="343"/>
      <c r="F59" s="343"/>
      <c r="G59" s="343"/>
      <c r="H59" s="343"/>
      <c r="I59" s="343"/>
      <c r="J59" s="343"/>
      <c r="K59" s="343"/>
    </row>
    <row r="60" spans="1:11" s="321" customFormat="1" ht="15">
      <c r="A60" s="20"/>
      <c r="B60" s="343"/>
      <c r="C60" s="343"/>
      <c r="D60" s="343"/>
      <c r="E60" s="343"/>
      <c r="F60" s="343"/>
      <c r="G60" s="343"/>
      <c r="H60" s="343"/>
      <c r="I60" s="343"/>
      <c r="J60" s="343"/>
      <c r="K60" s="349" t="s">
        <v>364</v>
      </c>
    </row>
    <row r="61" spans="1:11" s="321" customFormat="1" ht="14.25">
      <c r="A61" s="327"/>
      <c r="B61" s="343" t="s">
        <v>19</v>
      </c>
      <c r="C61" s="343" t="s">
        <v>249</v>
      </c>
      <c r="D61" s="343" t="s">
        <v>249</v>
      </c>
      <c r="E61" s="343"/>
      <c r="F61" s="343" t="s">
        <v>249</v>
      </c>
      <c r="G61" s="343" t="s">
        <v>249</v>
      </c>
      <c r="H61" s="343" t="s">
        <v>21</v>
      </c>
      <c r="I61" s="343" t="s">
        <v>259</v>
      </c>
      <c r="J61" s="343" t="s">
        <v>19</v>
      </c>
      <c r="K61" s="343" t="s">
        <v>260</v>
      </c>
    </row>
    <row r="62" spans="1:11" s="321" customFormat="1" ht="14.25">
      <c r="A62" s="327"/>
      <c r="B62" s="343" t="s">
        <v>19</v>
      </c>
      <c r="C62" s="343" t="s">
        <v>249</v>
      </c>
      <c r="D62" s="343" t="s">
        <v>249</v>
      </c>
      <c r="E62" s="343"/>
      <c r="F62" s="343" t="s">
        <v>249</v>
      </c>
      <c r="G62" s="343" t="s">
        <v>249</v>
      </c>
      <c r="H62" s="343" t="s">
        <v>21</v>
      </c>
      <c r="I62" s="343" t="s">
        <v>259</v>
      </c>
      <c r="J62" s="343" t="s">
        <v>19</v>
      </c>
      <c r="K62" s="343" t="s">
        <v>261</v>
      </c>
    </row>
    <row r="63" spans="1:11" s="321" customFormat="1" ht="15">
      <c r="A63" s="20"/>
      <c r="B63" s="343"/>
      <c r="C63" s="343"/>
      <c r="D63" s="343"/>
      <c r="E63" s="343"/>
      <c r="F63" s="343"/>
      <c r="G63" s="343"/>
      <c r="H63" s="343"/>
      <c r="I63" s="343"/>
      <c r="J63" s="343"/>
      <c r="K63" s="349" t="s">
        <v>27</v>
      </c>
    </row>
    <row r="64" spans="1:11" s="321" customFormat="1" ht="14.25">
      <c r="A64" s="20"/>
      <c r="B64" s="343" t="s">
        <v>19</v>
      </c>
      <c r="C64" s="343" t="s">
        <v>19</v>
      </c>
      <c r="D64" s="343" t="s">
        <v>19</v>
      </c>
      <c r="E64" s="343"/>
      <c r="F64" s="343" t="s">
        <v>19</v>
      </c>
      <c r="G64" s="343" t="s">
        <v>19</v>
      </c>
      <c r="H64" s="343"/>
      <c r="I64" s="343" t="s">
        <v>344</v>
      </c>
      <c r="J64" s="343" t="s">
        <v>19</v>
      </c>
      <c r="K64" s="343" t="s">
        <v>262</v>
      </c>
    </row>
    <row r="65" spans="1:11" s="321" customFormat="1" ht="15">
      <c r="A65" s="20"/>
      <c r="B65" s="343"/>
      <c r="C65" s="343"/>
      <c r="D65" s="343"/>
      <c r="E65" s="343"/>
      <c r="F65" s="343"/>
      <c r="G65" s="343"/>
      <c r="H65" s="343"/>
      <c r="I65" s="343"/>
      <c r="J65" s="343"/>
      <c r="K65" s="349" t="s">
        <v>263</v>
      </c>
    </row>
    <row r="66" spans="1:11" s="321" customFormat="1" ht="14.25">
      <c r="A66" s="20"/>
      <c r="B66" s="343" t="s">
        <v>264</v>
      </c>
      <c r="C66" s="343" t="s">
        <v>21</v>
      </c>
      <c r="D66" s="343" t="s">
        <v>21</v>
      </c>
      <c r="E66" s="343" t="s">
        <v>343</v>
      </c>
      <c r="F66" s="343" t="s">
        <v>21</v>
      </c>
      <c r="G66" s="343" t="s">
        <v>21</v>
      </c>
      <c r="H66" s="343"/>
      <c r="I66" s="343" t="s">
        <v>21</v>
      </c>
      <c r="J66" s="343" t="s">
        <v>21</v>
      </c>
      <c r="K66" s="343" t="s">
        <v>265</v>
      </c>
    </row>
    <row r="67" spans="1:11" s="321" customFormat="1" ht="14.25">
      <c r="A67" s="20"/>
      <c r="B67" s="343"/>
      <c r="C67" s="343"/>
      <c r="D67" s="343"/>
      <c r="E67" s="343"/>
      <c r="F67" s="343"/>
      <c r="G67" s="343"/>
      <c r="H67" s="343"/>
      <c r="I67" s="343"/>
      <c r="J67" s="343"/>
      <c r="K67" s="343"/>
    </row>
    <row r="68" spans="1:11" s="321" customFormat="1" ht="13.5" customHeight="1">
      <c r="A68" s="20"/>
      <c r="B68" s="343"/>
      <c r="C68" s="343"/>
      <c r="D68" s="343"/>
      <c r="E68" s="343"/>
      <c r="F68" s="343"/>
      <c r="G68" s="343"/>
      <c r="H68" s="343"/>
      <c r="I68" s="343"/>
      <c r="J68" s="343"/>
      <c r="K68" s="349" t="s">
        <v>266</v>
      </c>
    </row>
    <row r="69" spans="1:11" s="321" customFormat="1" ht="14.25">
      <c r="A69" s="20"/>
      <c r="B69" s="343"/>
      <c r="C69" s="20" t="s">
        <v>249</v>
      </c>
      <c r="D69" s="343" t="s">
        <v>21</v>
      </c>
      <c r="E69" s="343" t="s">
        <v>365</v>
      </c>
      <c r="F69" s="20" t="s">
        <v>249</v>
      </c>
      <c r="G69" s="20" t="s">
        <v>249</v>
      </c>
      <c r="H69" s="343"/>
      <c r="I69" s="343" t="s">
        <v>21</v>
      </c>
      <c r="J69" s="343" t="s">
        <v>21</v>
      </c>
      <c r="K69" s="343" t="s">
        <v>267</v>
      </c>
    </row>
    <row r="70" spans="1:11" s="321" customFormat="1" ht="13.5" customHeight="1">
      <c r="A70" s="20" t="s">
        <v>268</v>
      </c>
      <c r="B70" s="343" t="s">
        <v>269</v>
      </c>
      <c r="C70" s="343" t="s">
        <v>366</v>
      </c>
      <c r="D70" s="20" t="s">
        <v>268</v>
      </c>
      <c r="E70" s="343" t="s">
        <v>366</v>
      </c>
      <c r="F70" s="20" t="s">
        <v>268</v>
      </c>
      <c r="G70" s="354" t="s">
        <v>249</v>
      </c>
      <c r="H70" s="343" t="s">
        <v>329</v>
      </c>
      <c r="I70" s="343" t="s">
        <v>329</v>
      </c>
      <c r="J70" s="343" t="s">
        <v>21</v>
      </c>
      <c r="K70" s="343" t="s">
        <v>270</v>
      </c>
    </row>
    <row r="71" spans="1:11" s="321" customFormat="1" ht="13.5" customHeight="1">
      <c r="A71" s="343"/>
      <c r="B71" s="343"/>
      <c r="C71" s="343" t="s">
        <v>21</v>
      </c>
      <c r="D71" s="343" t="s">
        <v>21</v>
      </c>
      <c r="E71" s="343"/>
      <c r="F71" s="343" t="s">
        <v>21</v>
      </c>
      <c r="G71" s="343" t="s">
        <v>21</v>
      </c>
      <c r="H71" s="343" t="s">
        <v>21</v>
      </c>
      <c r="I71" s="343" t="s">
        <v>21</v>
      </c>
      <c r="J71" s="343" t="s">
        <v>21</v>
      </c>
      <c r="K71" s="343" t="s">
        <v>271</v>
      </c>
    </row>
    <row r="72" spans="1:11" s="321" customFormat="1" ht="13.5" customHeight="1">
      <c r="A72" s="20" t="s">
        <v>268</v>
      </c>
      <c r="B72" s="343" t="s">
        <v>343</v>
      </c>
      <c r="C72" s="343"/>
      <c r="D72" s="20" t="s">
        <v>268</v>
      </c>
      <c r="E72" s="343" t="s">
        <v>343</v>
      </c>
      <c r="F72" s="20" t="s">
        <v>268</v>
      </c>
      <c r="G72" s="343" t="s">
        <v>343</v>
      </c>
      <c r="H72" s="343"/>
      <c r="I72" s="353"/>
      <c r="J72" s="353"/>
      <c r="K72" s="343" t="s">
        <v>241</v>
      </c>
    </row>
    <row r="73" spans="1:11" s="321" customFormat="1" ht="15">
      <c r="A73" s="328"/>
      <c r="B73" s="343"/>
      <c r="C73" s="343"/>
      <c r="D73" s="343"/>
      <c r="E73" s="343"/>
      <c r="F73" s="343"/>
      <c r="G73" s="343"/>
      <c r="H73" s="343"/>
      <c r="I73" s="343"/>
      <c r="J73" s="343"/>
      <c r="K73" s="349" t="s">
        <v>28</v>
      </c>
    </row>
    <row r="74" spans="1:11" s="321" customFormat="1" ht="14.25">
      <c r="A74" s="20"/>
      <c r="B74" s="343"/>
      <c r="C74" s="343"/>
      <c r="D74" s="343"/>
      <c r="E74" s="343"/>
      <c r="F74" s="343"/>
      <c r="G74" s="343"/>
      <c r="H74" s="343" t="s">
        <v>272</v>
      </c>
      <c r="I74" s="343" t="s">
        <v>272</v>
      </c>
      <c r="J74" s="343"/>
      <c r="K74" s="343" t="s">
        <v>273</v>
      </c>
    </row>
    <row r="75" spans="1:11" s="321" customFormat="1" ht="14.25">
      <c r="A75" s="20"/>
      <c r="B75" s="343"/>
      <c r="C75" s="343" t="s">
        <v>21</v>
      </c>
      <c r="D75" s="343" t="s">
        <v>21</v>
      </c>
      <c r="E75" s="343" t="s">
        <v>242</v>
      </c>
      <c r="F75" s="343" t="s">
        <v>21</v>
      </c>
      <c r="G75" s="343" t="s">
        <v>21</v>
      </c>
      <c r="H75" s="343"/>
      <c r="I75" s="343" t="s">
        <v>21</v>
      </c>
      <c r="J75" s="343" t="s">
        <v>21</v>
      </c>
      <c r="K75" s="343" t="s">
        <v>273</v>
      </c>
    </row>
    <row r="76" spans="1:11" s="321" customFormat="1" ht="14.25">
      <c r="A76" s="20"/>
      <c r="B76" s="343"/>
      <c r="C76" s="343"/>
      <c r="D76" s="343"/>
      <c r="E76" s="343"/>
      <c r="F76" s="343"/>
      <c r="G76" s="343"/>
      <c r="H76" s="343" t="s">
        <v>272</v>
      </c>
      <c r="I76" s="343" t="s">
        <v>272</v>
      </c>
      <c r="J76" s="343"/>
      <c r="K76" s="343" t="s">
        <v>367</v>
      </c>
    </row>
    <row r="77" spans="1:11" s="321" customFormat="1" ht="14.25">
      <c r="A77" s="20"/>
      <c r="B77" s="343"/>
      <c r="C77" s="343" t="s">
        <v>21</v>
      </c>
      <c r="D77" s="343" t="s">
        <v>21</v>
      </c>
      <c r="E77" s="343" t="s">
        <v>368</v>
      </c>
      <c r="F77" s="343" t="s">
        <v>21</v>
      </c>
      <c r="G77" s="343" t="s">
        <v>21</v>
      </c>
      <c r="H77" s="343"/>
      <c r="I77" s="343" t="s">
        <v>21</v>
      </c>
      <c r="J77" s="343" t="s">
        <v>21</v>
      </c>
      <c r="K77" s="343" t="s">
        <v>34</v>
      </c>
    </row>
    <row r="78" spans="1:11" s="321" customFormat="1" ht="15">
      <c r="A78" s="20"/>
      <c r="B78" s="343"/>
      <c r="C78" s="343"/>
      <c r="D78" s="343"/>
      <c r="E78" s="343"/>
      <c r="F78" s="343"/>
      <c r="G78" s="343"/>
      <c r="H78" s="343"/>
      <c r="I78" s="343"/>
      <c r="J78" s="343"/>
      <c r="K78" s="349" t="s">
        <v>274</v>
      </c>
    </row>
    <row r="79" spans="1:11" s="321" customFormat="1" ht="14.25">
      <c r="A79" s="20" t="s">
        <v>275</v>
      </c>
      <c r="B79" s="343"/>
      <c r="C79" s="343"/>
      <c r="D79" s="343"/>
      <c r="E79" s="343"/>
      <c r="F79" s="20" t="s">
        <v>275</v>
      </c>
      <c r="G79" s="343"/>
      <c r="H79" s="343"/>
      <c r="I79" s="343"/>
      <c r="J79" s="343"/>
      <c r="K79" s="343" t="s">
        <v>369</v>
      </c>
    </row>
    <row r="80" spans="1:11" s="321" customFormat="1" ht="14.25">
      <c r="A80" s="20"/>
      <c r="B80" s="343" t="s">
        <v>368</v>
      </c>
      <c r="C80" s="343"/>
      <c r="D80" s="343"/>
      <c r="E80" s="343"/>
      <c r="F80" s="343"/>
      <c r="G80" s="343"/>
      <c r="H80" s="343" t="s">
        <v>343</v>
      </c>
      <c r="I80" s="343"/>
      <c r="J80" s="343"/>
      <c r="K80" s="343" t="s">
        <v>276</v>
      </c>
    </row>
    <row r="81" spans="1:11" s="17" customFormat="1" ht="14.25">
      <c r="A81" s="20"/>
      <c r="B81" s="343"/>
      <c r="C81" s="343" t="s">
        <v>21</v>
      </c>
      <c r="D81" s="343" t="s">
        <v>21</v>
      </c>
      <c r="E81" s="343" t="s">
        <v>343</v>
      </c>
      <c r="F81" s="343" t="s">
        <v>21</v>
      </c>
      <c r="G81" s="343" t="s">
        <v>21</v>
      </c>
      <c r="H81" s="343"/>
      <c r="I81" s="343" t="s">
        <v>21</v>
      </c>
      <c r="J81" s="343" t="s">
        <v>21</v>
      </c>
      <c r="K81" s="343" t="s">
        <v>276</v>
      </c>
    </row>
    <row r="82" spans="1:11" s="17" customFormat="1" ht="13.5" customHeight="1">
      <c r="A82" s="20" t="s">
        <v>275</v>
      </c>
      <c r="B82" s="343"/>
      <c r="C82" s="343"/>
      <c r="D82" s="343"/>
      <c r="E82" s="343"/>
      <c r="F82" s="20" t="s">
        <v>275</v>
      </c>
      <c r="G82" s="343"/>
      <c r="H82" s="343"/>
      <c r="I82" s="343"/>
      <c r="J82" s="343"/>
      <c r="K82" s="343" t="s">
        <v>277</v>
      </c>
    </row>
    <row r="83" spans="1:11" s="17" customFormat="1" ht="13.5" customHeight="1">
      <c r="A83" s="20"/>
      <c r="B83" s="343"/>
      <c r="C83" s="343"/>
      <c r="D83" s="343"/>
      <c r="E83" s="343"/>
      <c r="F83" s="343"/>
      <c r="G83" s="343"/>
      <c r="H83" s="343"/>
      <c r="I83" s="343"/>
      <c r="J83" s="343"/>
      <c r="K83" s="349" t="s">
        <v>169</v>
      </c>
    </row>
    <row r="84" spans="1:11" s="17" customFormat="1" ht="13.5" customHeight="1">
      <c r="A84" s="20"/>
      <c r="B84" s="343" t="s">
        <v>21</v>
      </c>
      <c r="C84" s="343" t="s">
        <v>21</v>
      </c>
      <c r="D84" s="343" t="s">
        <v>21</v>
      </c>
      <c r="E84" s="343" t="s">
        <v>21</v>
      </c>
      <c r="F84" s="343" t="s">
        <v>21</v>
      </c>
      <c r="G84" s="343" t="s">
        <v>21</v>
      </c>
      <c r="H84" s="343" t="s">
        <v>21</v>
      </c>
      <c r="I84" s="343" t="s">
        <v>21</v>
      </c>
      <c r="J84" s="343" t="s">
        <v>21</v>
      </c>
      <c r="K84" s="343" t="s">
        <v>370</v>
      </c>
    </row>
    <row r="85" spans="1:11" s="17" customFormat="1" ht="13.5" customHeight="1">
      <c r="A85" s="20"/>
      <c r="B85" s="343"/>
      <c r="C85" s="343"/>
      <c r="D85" s="343"/>
      <c r="E85" s="343"/>
      <c r="F85" s="343"/>
      <c r="G85" s="343"/>
      <c r="H85" s="343"/>
      <c r="I85" s="343"/>
      <c r="J85" s="343"/>
      <c r="K85" s="349" t="s">
        <v>75</v>
      </c>
    </row>
    <row r="86" spans="1:11" s="17" customFormat="1" ht="13.5" customHeight="1">
      <c r="A86" s="20"/>
      <c r="B86" s="343" t="s">
        <v>343</v>
      </c>
      <c r="C86" s="343" t="s">
        <v>21</v>
      </c>
      <c r="D86" s="343" t="s">
        <v>21</v>
      </c>
      <c r="E86" s="343" t="s">
        <v>343</v>
      </c>
      <c r="F86" s="343" t="s">
        <v>21</v>
      </c>
      <c r="G86" s="343" t="s">
        <v>21</v>
      </c>
      <c r="H86" s="343" t="s">
        <v>343</v>
      </c>
      <c r="I86" s="343" t="s">
        <v>21</v>
      </c>
      <c r="J86" s="343" t="s">
        <v>21</v>
      </c>
      <c r="K86" s="343" t="s">
        <v>278</v>
      </c>
    </row>
    <row r="87" spans="1:11" s="17" customFormat="1" ht="13.5" customHeight="1">
      <c r="A87" s="16"/>
      <c r="B87" s="343"/>
      <c r="C87" s="345"/>
      <c r="D87" s="345"/>
      <c r="E87" s="343"/>
      <c r="F87" s="345"/>
      <c r="G87" s="345"/>
      <c r="H87" s="345"/>
      <c r="I87" s="345"/>
      <c r="J87" s="345"/>
      <c r="K87" s="345"/>
    </row>
    <row r="88" spans="1:11" s="17" customFormat="1" ht="13.5" customHeight="1">
      <c r="A88" s="16" t="s">
        <v>275</v>
      </c>
      <c r="B88" s="343" t="s">
        <v>249</v>
      </c>
      <c r="C88" s="345" t="s">
        <v>279</v>
      </c>
      <c r="D88" s="345" t="s">
        <v>21</v>
      </c>
      <c r="E88" s="345" t="s">
        <v>279</v>
      </c>
      <c r="F88" s="343" t="s">
        <v>280</v>
      </c>
      <c r="G88" s="345" t="s">
        <v>279</v>
      </c>
      <c r="H88" s="345" t="s">
        <v>21</v>
      </c>
      <c r="I88" s="345" t="s">
        <v>21</v>
      </c>
      <c r="J88" s="345" t="s">
        <v>21</v>
      </c>
      <c r="K88" s="400" t="s">
        <v>281</v>
      </c>
    </row>
    <row r="89" spans="1:11" s="17" customFormat="1" ht="13.5" customHeight="1">
      <c r="A89" s="16"/>
      <c r="B89" s="343" t="s">
        <v>344</v>
      </c>
      <c r="C89" s="345" t="s">
        <v>21</v>
      </c>
      <c r="D89" s="345" t="s">
        <v>21</v>
      </c>
      <c r="E89" s="343"/>
      <c r="F89" s="345" t="s">
        <v>344</v>
      </c>
      <c r="G89" s="345" t="s">
        <v>344</v>
      </c>
      <c r="H89" s="345" t="s">
        <v>343</v>
      </c>
      <c r="I89" s="345" t="s">
        <v>259</v>
      </c>
      <c r="J89" s="345" t="s">
        <v>21</v>
      </c>
      <c r="K89" s="345" t="s">
        <v>371</v>
      </c>
    </row>
    <row r="90" spans="1:11" s="321" customFormat="1" ht="13.5" customHeight="1">
      <c r="A90" s="20"/>
      <c r="B90" s="343" t="s">
        <v>21</v>
      </c>
      <c r="C90" s="343" t="s">
        <v>21</v>
      </c>
      <c r="D90" s="343" t="s">
        <v>21</v>
      </c>
      <c r="E90" s="343" t="s">
        <v>21</v>
      </c>
      <c r="F90" s="343" t="s">
        <v>259</v>
      </c>
      <c r="G90" s="343" t="s">
        <v>259</v>
      </c>
      <c r="H90" s="343" t="s">
        <v>343</v>
      </c>
      <c r="I90" s="343" t="s">
        <v>259</v>
      </c>
      <c r="J90" s="343" t="s">
        <v>21</v>
      </c>
      <c r="K90" s="343" t="s">
        <v>282</v>
      </c>
    </row>
    <row r="91" spans="1:11" s="321" customFormat="1" ht="14.25">
      <c r="A91" s="20"/>
      <c r="B91" s="343"/>
      <c r="C91" s="343" t="s">
        <v>344</v>
      </c>
      <c r="D91" s="343" t="s">
        <v>344</v>
      </c>
      <c r="E91" s="343"/>
      <c r="F91" s="343" t="s">
        <v>344</v>
      </c>
      <c r="G91" s="343" t="s">
        <v>344</v>
      </c>
      <c r="H91" s="343" t="s">
        <v>343</v>
      </c>
      <c r="I91" s="343" t="s">
        <v>344</v>
      </c>
      <c r="J91" s="343" t="s">
        <v>344</v>
      </c>
      <c r="K91" s="343" t="s">
        <v>283</v>
      </c>
    </row>
    <row r="92" spans="1:11" s="17" customFormat="1" ht="13.5" customHeight="1">
      <c r="A92" s="16" t="s">
        <v>372</v>
      </c>
      <c r="B92" s="343" t="s">
        <v>264</v>
      </c>
      <c r="C92" s="355" t="s">
        <v>329</v>
      </c>
      <c r="D92" s="355" t="s">
        <v>329</v>
      </c>
      <c r="E92" s="356" t="s">
        <v>329</v>
      </c>
      <c r="F92" s="355" t="s">
        <v>329</v>
      </c>
      <c r="G92" s="355" t="s">
        <v>329</v>
      </c>
      <c r="H92" s="355" t="s">
        <v>329</v>
      </c>
      <c r="I92" s="355" t="s">
        <v>329</v>
      </c>
      <c r="J92" s="345" t="s">
        <v>21</v>
      </c>
      <c r="K92" s="345" t="s">
        <v>373</v>
      </c>
    </row>
    <row r="93" spans="1:11" s="17" customFormat="1" ht="13.5" customHeight="1">
      <c r="A93" s="16"/>
      <c r="B93" s="343"/>
      <c r="C93" s="345" t="s">
        <v>344</v>
      </c>
      <c r="D93" s="345" t="s">
        <v>344</v>
      </c>
      <c r="E93" s="343"/>
      <c r="F93" s="345" t="s">
        <v>344</v>
      </c>
      <c r="G93" s="345" t="s">
        <v>344</v>
      </c>
      <c r="H93" s="345"/>
      <c r="I93" s="345" t="s">
        <v>344</v>
      </c>
      <c r="J93" s="345" t="s">
        <v>345</v>
      </c>
      <c r="K93" s="345" t="s">
        <v>374</v>
      </c>
    </row>
    <row r="94" spans="1:11" s="17" customFormat="1" ht="13.5" customHeight="1">
      <c r="A94" s="16" t="s">
        <v>372</v>
      </c>
      <c r="B94" s="343"/>
      <c r="C94" s="345" t="s">
        <v>344</v>
      </c>
      <c r="D94" s="345" t="s">
        <v>344</v>
      </c>
      <c r="E94" s="343"/>
      <c r="F94" s="345" t="s">
        <v>344</v>
      </c>
      <c r="G94" s="345" t="s">
        <v>344</v>
      </c>
      <c r="H94" s="345"/>
      <c r="I94" s="345" t="s">
        <v>344</v>
      </c>
      <c r="J94" s="345" t="s">
        <v>344</v>
      </c>
      <c r="K94" s="345" t="s">
        <v>284</v>
      </c>
    </row>
    <row r="95" spans="1:11" s="18" customFormat="1" ht="13.5" customHeight="1">
      <c r="A95" s="16"/>
      <c r="B95" s="343"/>
      <c r="C95" s="345" t="s">
        <v>21</v>
      </c>
      <c r="D95" s="345"/>
      <c r="E95" s="343"/>
      <c r="F95" s="345" t="s">
        <v>21</v>
      </c>
      <c r="G95" s="345" t="s">
        <v>285</v>
      </c>
      <c r="H95" s="345" t="s">
        <v>286</v>
      </c>
      <c r="I95" s="345"/>
      <c r="J95" s="345"/>
      <c r="K95" s="345" t="s">
        <v>375</v>
      </c>
    </row>
    <row r="96" spans="1:11" s="18" customFormat="1" ht="13.5" customHeight="1">
      <c r="A96" s="16"/>
      <c r="B96" s="345" t="s">
        <v>287</v>
      </c>
      <c r="C96" s="345"/>
      <c r="D96" s="345"/>
      <c r="E96" s="343"/>
      <c r="F96" s="345"/>
      <c r="G96" s="345"/>
      <c r="H96" s="345"/>
      <c r="I96" s="345"/>
      <c r="J96" s="345"/>
      <c r="K96" s="345" t="s">
        <v>375</v>
      </c>
    </row>
    <row r="97" spans="1:11" s="17" customFormat="1" ht="13.5" customHeight="1">
      <c r="A97" s="16" t="s">
        <v>275</v>
      </c>
      <c r="B97" s="345" t="s">
        <v>376</v>
      </c>
      <c r="C97" s="345" t="s">
        <v>376</v>
      </c>
      <c r="D97" s="345" t="s">
        <v>376</v>
      </c>
      <c r="E97" s="345"/>
      <c r="F97" s="16" t="s">
        <v>275</v>
      </c>
      <c r="G97" s="345"/>
      <c r="H97" s="345"/>
      <c r="I97" s="345"/>
      <c r="J97" s="343" t="s">
        <v>344</v>
      </c>
      <c r="K97" s="345" t="s">
        <v>377</v>
      </c>
    </row>
    <row r="98" spans="1:11" s="17" customFormat="1" ht="13.5" customHeight="1">
      <c r="A98" s="16" t="s">
        <v>275</v>
      </c>
      <c r="B98" s="345" t="s">
        <v>376</v>
      </c>
      <c r="C98" s="345" t="s">
        <v>376</v>
      </c>
      <c r="D98" s="345" t="s">
        <v>376</v>
      </c>
      <c r="E98" s="345"/>
      <c r="F98" s="16" t="s">
        <v>275</v>
      </c>
      <c r="G98" s="345"/>
      <c r="H98" s="345"/>
      <c r="I98" s="345"/>
      <c r="J98" s="343" t="s">
        <v>344</v>
      </c>
      <c r="K98" s="345" t="s">
        <v>288</v>
      </c>
    </row>
    <row r="99" spans="1:11" s="17" customFormat="1" ht="13.5" customHeight="1">
      <c r="A99" s="16" t="s">
        <v>275</v>
      </c>
      <c r="B99" s="345" t="s">
        <v>376</v>
      </c>
      <c r="C99" s="345" t="s">
        <v>376</v>
      </c>
      <c r="D99" s="345" t="s">
        <v>376</v>
      </c>
      <c r="E99" s="345"/>
      <c r="F99" s="16" t="s">
        <v>275</v>
      </c>
      <c r="G99" s="345"/>
      <c r="H99" s="345"/>
      <c r="I99" s="345"/>
      <c r="J99" s="343" t="s">
        <v>344</v>
      </c>
      <c r="K99" s="345" t="s">
        <v>289</v>
      </c>
    </row>
    <row r="100" spans="1:11" s="17" customFormat="1" ht="14.25">
      <c r="A100" s="16" t="s">
        <v>372</v>
      </c>
      <c r="B100" s="345"/>
      <c r="C100" s="345"/>
      <c r="D100" s="345"/>
      <c r="E100" s="343"/>
      <c r="F100" s="345"/>
      <c r="G100" s="345"/>
      <c r="H100" s="345"/>
      <c r="I100" s="357"/>
      <c r="J100" s="343"/>
      <c r="K100" s="345" t="s">
        <v>290</v>
      </c>
    </row>
    <row r="101" spans="1:11" s="19" customFormat="1" ht="14.25">
      <c r="A101" s="16" t="s">
        <v>372</v>
      </c>
      <c r="B101" s="345" t="s">
        <v>21</v>
      </c>
      <c r="C101" s="345" t="s">
        <v>21</v>
      </c>
      <c r="D101" s="345" t="s">
        <v>21</v>
      </c>
      <c r="E101" s="343" t="s">
        <v>21</v>
      </c>
      <c r="F101" s="345" t="s">
        <v>21</v>
      </c>
      <c r="G101" s="345" t="s">
        <v>21</v>
      </c>
      <c r="H101" s="345" t="s">
        <v>249</v>
      </c>
      <c r="I101" s="345" t="s">
        <v>21</v>
      </c>
      <c r="J101" s="345" t="s">
        <v>21</v>
      </c>
      <c r="K101" s="345" t="s">
        <v>378</v>
      </c>
    </row>
    <row r="102" spans="1:11" s="19" customFormat="1" ht="14.25">
      <c r="A102" s="20" t="s">
        <v>372</v>
      </c>
      <c r="B102" s="345"/>
      <c r="C102" s="345"/>
      <c r="D102" s="345"/>
      <c r="E102" s="343"/>
      <c r="F102" s="345"/>
      <c r="G102" s="345"/>
      <c r="H102" s="345"/>
      <c r="I102" s="345" t="s">
        <v>21</v>
      </c>
      <c r="J102" s="345" t="s">
        <v>21</v>
      </c>
      <c r="K102" s="345" t="s">
        <v>291</v>
      </c>
    </row>
  </sheetData>
  <sheetProtection algorithmName="SHA-512" hashValue="KDbrHLuWgHjSBpq2BEXdKv9S9eKxXfaEwOcc48Y1yh2z+SvBaj2jwxMbgc1TqjAWz9mUDOSeYuj3IxHuR1ZYSg==" saltValue="EMdidq1wcBoA/VUQBqQVdA==" spinCount="100000" sheet="1" objects="1" scenarios="1"/>
  <phoneticPr fontId="49" type="noConversion"/>
  <printOptions horizontalCentered="1"/>
  <pageMargins left="0" right="0" top="0" bottom="0" header="0" footer="0"/>
  <pageSetup paperSize="9" scale="1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8"/>
  <sheetViews>
    <sheetView zoomScale="80" zoomScaleNormal="80" workbookViewId="0">
      <pane ySplit="3" topLeftCell="A4" activePane="bottomLeft" state="frozen"/>
      <selection pane="bottomLeft" activeCell="R40" sqref="R40"/>
    </sheetView>
  </sheetViews>
  <sheetFormatPr defaultColWidth="7.88671875" defaultRowHeight="15"/>
  <cols>
    <col min="1" max="2" width="7.88671875" style="23"/>
    <col min="3" max="3" width="12.21875" style="23" bestFit="1" customWidth="1"/>
    <col min="4" max="4" width="7.88671875" style="23"/>
    <col min="5" max="10" width="7.88671875" style="2"/>
    <col min="11" max="11" width="10.88671875" style="2" bestFit="1" customWidth="1"/>
    <col min="12" max="12" width="22.44140625" style="2" bestFit="1" customWidth="1"/>
    <col min="13" max="13" width="7.88671875" style="2"/>
    <col min="14" max="14" width="15.44140625" style="2" bestFit="1" customWidth="1"/>
    <col min="15" max="16384" width="7.88671875" style="2"/>
  </cols>
  <sheetData>
    <row r="1" spans="1:14" ht="15.75">
      <c r="A1" s="334"/>
      <c r="B1" s="335"/>
      <c r="C1" s="335"/>
      <c r="D1" s="334"/>
      <c r="E1" s="336"/>
      <c r="F1" s="336"/>
      <c r="G1" s="336"/>
      <c r="H1" s="337"/>
      <c r="I1" s="337"/>
      <c r="J1" s="337"/>
      <c r="K1" s="338"/>
      <c r="L1" s="339"/>
      <c r="M1" s="339"/>
      <c r="N1" s="340" t="s">
        <v>80</v>
      </c>
    </row>
    <row r="2" spans="1:14" ht="15.75">
      <c r="A2" s="358" t="s">
        <v>81</v>
      </c>
      <c r="B2" s="358" t="s">
        <v>82</v>
      </c>
      <c r="C2" s="358" t="s">
        <v>49</v>
      </c>
      <c r="D2" s="358" t="s">
        <v>83</v>
      </c>
      <c r="E2" s="359" t="s">
        <v>84</v>
      </c>
      <c r="F2" s="359" t="s">
        <v>85</v>
      </c>
      <c r="G2" s="359" t="s">
        <v>86</v>
      </c>
      <c r="H2" s="359" t="s">
        <v>379</v>
      </c>
      <c r="I2" s="359" t="s">
        <v>71</v>
      </c>
      <c r="J2" s="359" t="s">
        <v>46</v>
      </c>
      <c r="K2" s="359" t="s">
        <v>87</v>
      </c>
      <c r="L2" s="359" t="s">
        <v>88</v>
      </c>
      <c r="M2" s="359" t="s">
        <v>89</v>
      </c>
      <c r="N2" s="359" t="s">
        <v>90</v>
      </c>
    </row>
    <row r="3" spans="1:14">
      <c r="A3" s="360" t="s">
        <v>380</v>
      </c>
      <c r="B3" s="361"/>
      <c r="C3" s="360"/>
      <c r="D3" s="360"/>
      <c r="E3" s="362" t="s">
        <v>52</v>
      </c>
      <c r="F3" s="362" t="s">
        <v>52</v>
      </c>
      <c r="G3" s="363"/>
      <c r="H3" s="363"/>
      <c r="I3" s="362" t="s">
        <v>380</v>
      </c>
      <c r="J3" s="362" t="s">
        <v>380</v>
      </c>
      <c r="K3" s="544" t="s">
        <v>91</v>
      </c>
      <c r="L3" s="364" t="s">
        <v>381</v>
      </c>
      <c r="M3" s="365" t="s">
        <v>92</v>
      </c>
      <c r="N3" s="379" t="s">
        <v>93</v>
      </c>
    </row>
    <row r="4" spans="1:14">
      <c r="A4" s="360" t="s">
        <v>76</v>
      </c>
      <c r="B4" s="360" t="s">
        <v>76</v>
      </c>
      <c r="C4" s="361"/>
      <c r="D4" s="361"/>
      <c r="E4" s="362"/>
      <c r="F4" s="362"/>
      <c r="G4" s="362" t="s">
        <v>76</v>
      </c>
      <c r="H4" s="362"/>
      <c r="I4" s="362"/>
      <c r="J4" s="362"/>
      <c r="K4" s="545"/>
      <c r="L4" s="364" t="s">
        <v>53</v>
      </c>
      <c r="M4" s="365" t="s">
        <v>92</v>
      </c>
      <c r="N4" s="364" t="s">
        <v>94</v>
      </c>
    </row>
    <row r="5" spans="1:14">
      <c r="A5" s="360" t="s">
        <v>76</v>
      </c>
      <c r="B5" s="360" t="s">
        <v>76</v>
      </c>
      <c r="C5" s="361"/>
      <c r="D5" s="361"/>
      <c r="E5" s="362"/>
      <c r="F5" s="362"/>
      <c r="G5" s="362" t="s">
        <v>76</v>
      </c>
      <c r="H5" s="362"/>
      <c r="I5" s="362"/>
      <c r="J5" s="362"/>
      <c r="K5" s="545"/>
      <c r="L5" s="364" t="s">
        <v>54</v>
      </c>
      <c r="M5" s="365" t="s">
        <v>92</v>
      </c>
      <c r="N5" s="364" t="s">
        <v>95</v>
      </c>
    </row>
    <row r="6" spans="1:14">
      <c r="A6" s="360" t="s">
        <v>76</v>
      </c>
      <c r="B6" s="360" t="s">
        <v>76</v>
      </c>
      <c r="C6" s="361"/>
      <c r="D6" s="361"/>
      <c r="E6" s="362"/>
      <c r="F6" s="362"/>
      <c r="G6" s="362" t="s">
        <v>76</v>
      </c>
      <c r="H6" s="362"/>
      <c r="I6" s="362"/>
      <c r="J6" s="362"/>
      <c r="K6" s="546"/>
      <c r="L6" s="364" t="s">
        <v>96</v>
      </c>
      <c r="M6" s="365" t="s">
        <v>92</v>
      </c>
      <c r="N6" s="364" t="s">
        <v>95</v>
      </c>
    </row>
    <row r="7" spans="1:14">
      <c r="A7" s="360" t="s">
        <v>382</v>
      </c>
      <c r="B7" s="360"/>
      <c r="C7" s="360"/>
      <c r="D7" s="360"/>
      <c r="E7" s="362" t="s">
        <v>382</v>
      </c>
      <c r="F7" s="362" t="s">
        <v>382</v>
      </c>
      <c r="G7" s="363"/>
      <c r="H7" s="363"/>
      <c r="I7" s="362" t="s">
        <v>382</v>
      </c>
      <c r="J7" s="362" t="s">
        <v>382</v>
      </c>
      <c r="K7" s="544" t="s">
        <v>97</v>
      </c>
      <c r="L7" s="364" t="s">
        <v>98</v>
      </c>
      <c r="M7" s="365" t="s">
        <v>92</v>
      </c>
      <c r="N7" s="364" t="s">
        <v>383</v>
      </c>
    </row>
    <row r="8" spans="1:14">
      <c r="A8" s="360" t="s">
        <v>382</v>
      </c>
      <c r="B8" s="360"/>
      <c r="C8" s="360"/>
      <c r="D8" s="360"/>
      <c r="E8" s="362" t="s">
        <v>382</v>
      </c>
      <c r="F8" s="362" t="s">
        <v>382</v>
      </c>
      <c r="G8" s="363"/>
      <c r="H8" s="363"/>
      <c r="I8" s="362" t="s">
        <v>382</v>
      </c>
      <c r="J8" s="362" t="s">
        <v>382</v>
      </c>
      <c r="K8" s="545"/>
      <c r="L8" s="364" t="s">
        <v>99</v>
      </c>
      <c r="M8" s="365" t="s">
        <v>92</v>
      </c>
      <c r="N8" s="364" t="s">
        <v>383</v>
      </c>
    </row>
    <row r="9" spans="1:14">
      <c r="A9" s="360" t="s">
        <v>382</v>
      </c>
      <c r="B9" s="360"/>
      <c r="C9" s="360"/>
      <c r="D9" s="360"/>
      <c r="E9" s="362" t="s">
        <v>382</v>
      </c>
      <c r="F9" s="362" t="s">
        <v>382</v>
      </c>
      <c r="G9" s="363"/>
      <c r="H9" s="363"/>
      <c r="I9" s="362" t="s">
        <v>382</v>
      </c>
      <c r="J9" s="362" t="s">
        <v>382</v>
      </c>
      <c r="K9" s="545"/>
      <c r="L9" s="364" t="s">
        <v>70</v>
      </c>
      <c r="M9" s="365" t="s">
        <v>92</v>
      </c>
      <c r="N9" s="364" t="s">
        <v>383</v>
      </c>
    </row>
    <row r="10" spans="1:14">
      <c r="A10" s="360" t="s">
        <v>382</v>
      </c>
      <c r="B10" s="360"/>
      <c r="C10" s="360"/>
      <c r="D10" s="360"/>
      <c r="E10" s="362" t="s">
        <v>382</v>
      </c>
      <c r="F10" s="362" t="s">
        <v>382</v>
      </c>
      <c r="G10" s="363"/>
      <c r="H10" s="363"/>
      <c r="I10" s="362" t="s">
        <v>382</v>
      </c>
      <c r="J10" s="362" t="s">
        <v>382</v>
      </c>
      <c r="K10" s="546"/>
      <c r="L10" s="364" t="s">
        <v>56</v>
      </c>
      <c r="M10" s="365" t="s">
        <v>92</v>
      </c>
      <c r="N10" s="364" t="s">
        <v>383</v>
      </c>
    </row>
    <row r="11" spans="1:14">
      <c r="A11" s="360" t="s">
        <v>380</v>
      </c>
      <c r="B11" s="361"/>
      <c r="C11" s="360"/>
      <c r="D11" s="360"/>
      <c r="E11" s="362" t="s">
        <v>52</v>
      </c>
      <c r="F11" s="362" t="s">
        <v>52</v>
      </c>
      <c r="G11" s="363"/>
      <c r="H11" s="363"/>
      <c r="I11" s="362" t="s">
        <v>380</v>
      </c>
      <c r="J11" s="362" t="s">
        <v>380</v>
      </c>
      <c r="K11" s="398" t="s">
        <v>100</v>
      </c>
      <c r="L11" s="364" t="s">
        <v>101</v>
      </c>
      <c r="M11" s="365" t="s">
        <v>92</v>
      </c>
      <c r="N11" s="364" t="s">
        <v>93</v>
      </c>
    </row>
    <row r="12" spans="1:14">
      <c r="A12" s="360"/>
      <c r="B12" s="360" t="s">
        <v>102</v>
      </c>
      <c r="C12" s="361"/>
      <c r="D12" s="360" t="s">
        <v>384</v>
      </c>
      <c r="E12" s="363"/>
      <c r="F12" s="362" t="s">
        <v>55</v>
      </c>
      <c r="G12" s="362" t="s">
        <v>102</v>
      </c>
      <c r="H12" s="362"/>
      <c r="I12" s="362"/>
      <c r="J12" s="362"/>
      <c r="K12" s="544" t="s">
        <v>103</v>
      </c>
      <c r="L12" s="364" t="s">
        <v>104</v>
      </c>
      <c r="M12" s="365" t="s">
        <v>92</v>
      </c>
      <c r="N12" s="364" t="s">
        <v>105</v>
      </c>
    </row>
    <row r="13" spans="1:14" s="5" customFormat="1">
      <c r="A13" s="360"/>
      <c r="B13" s="360"/>
      <c r="C13" s="360" t="s">
        <v>293</v>
      </c>
      <c r="D13" s="360"/>
      <c r="E13" s="363"/>
      <c r="F13" s="362" t="s">
        <v>55</v>
      </c>
      <c r="G13" s="362"/>
      <c r="H13" s="362"/>
      <c r="I13" s="362"/>
      <c r="J13" s="362"/>
      <c r="K13" s="545"/>
      <c r="L13" s="364" t="s">
        <v>294</v>
      </c>
      <c r="M13" s="365" t="s">
        <v>295</v>
      </c>
      <c r="N13" s="364" t="s">
        <v>296</v>
      </c>
    </row>
    <row r="14" spans="1:14">
      <c r="A14" s="360"/>
      <c r="B14" s="361"/>
      <c r="C14" s="360" t="s">
        <v>55</v>
      </c>
      <c r="D14" s="360" t="s">
        <v>55</v>
      </c>
      <c r="E14" s="362" t="s">
        <v>55</v>
      </c>
      <c r="F14" s="362" t="s">
        <v>55</v>
      </c>
      <c r="G14" s="363"/>
      <c r="H14" s="363"/>
      <c r="I14" s="362"/>
      <c r="J14" s="362"/>
      <c r="K14" s="546"/>
      <c r="L14" s="364" t="s">
        <v>106</v>
      </c>
      <c r="M14" s="365" t="s">
        <v>92</v>
      </c>
      <c r="N14" s="364" t="s">
        <v>107</v>
      </c>
    </row>
    <row r="15" spans="1:14">
      <c r="A15" s="360" t="s">
        <v>52</v>
      </c>
      <c r="B15" s="361"/>
      <c r="C15" s="360"/>
      <c r="D15" s="360"/>
      <c r="E15" s="362" t="s">
        <v>52</v>
      </c>
      <c r="F15" s="362" t="s">
        <v>52</v>
      </c>
      <c r="G15" s="363"/>
      <c r="H15" s="363"/>
      <c r="I15" s="362" t="s">
        <v>52</v>
      </c>
      <c r="J15" s="362" t="s">
        <v>52</v>
      </c>
      <c r="K15" s="398" t="s">
        <v>108</v>
      </c>
      <c r="L15" s="364" t="s">
        <v>109</v>
      </c>
      <c r="M15" s="365" t="s">
        <v>92</v>
      </c>
      <c r="N15" s="364" t="s">
        <v>93</v>
      </c>
    </row>
    <row r="16" spans="1:14">
      <c r="A16" s="360" t="s">
        <v>77</v>
      </c>
      <c r="B16" s="361"/>
      <c r="C16" s="361"/>
      <c r="D16" s="361"/>
      <c r="E16" s="363"/>
      <c r="F16" s="363"/>
      <c r="G16" s="362" t="s">
        <v>77</v>
      </c>
      <c r="H16" s="362"/>
      <c r="I16" s="363"/>
      <c r="J16" s="363"/>
      <c r="K16" s="544" t="s">
        <v>110</v>
      </c>
      <c r="L16" s="364" t="s">
        <v>111</v>
      </c>
      <c r="M16" s="365" t="s">
        <v>78</v>
      </c>
      <c r="N16" s="364" t="s">
        <v>112</v>
      </c>
    </row>
    <row r="17" spans="1:14" s="5" customFormat="1">
      <c r="A17" s="360" t="s">
        <v>77</v>
      </c>
      <c r="B17" s="360"/>
      <c r="C17" s="361"/>
      <c r="D17" s="360"/>
      <c r="E17" s="363"/>
      <c r="F17" s="362"/>
      <c r="G17" s="362" t="s">
        <v>77</v>
      </c>
      <c r="H17" s="362"/>
      <c r="I17" s="362"/>
      <c r="J17" s="362"/>
      <c r="K17" s="545"/>
      <c r="L17" s="364" t="s">
        <v>297</v>
      </c>
      <c r="M17" s="365" t="s">
        <v>78</v>
      </c>
      <c r="N17" s="364" t="s">
        <v>298</v>
      </c>
    </row>
    <row r="18" spans="1:14" s="5" customFormat="1">
      <c r="A18" s="360" t="s">
        <v>77</v>
      </c>
      <c r="B18" s="360"/>
      <c r="C18" s="361"/>
      <c r="D18" s="360"/>
      <c r="E18" s="363"/>
      <c r="F18" s="362"/>
      <c r="G18" s="362" t="s">
        <v>77</v>
      </c>
      <c r="H18" s="362"/>
      <c r="I18" s="362"/>
      <c r="J18" s="362"/>
      <c r="K18" s="545"/>
      <c r="L18" s="364" t="s">
        <v>299</v>
      </c>
      <c r="M18" s="365" t="s">
        <v>78</v>
      </c>
      <c r="N18" s="364" t="s">
        <v>298</v>
      </c>
    </row>
    <row r="19" spans="1:14" s="5" customFormat="1">
      <c r="A19" s="360" t="s">
        <v>77</v>
      </c>
      <c r="B19" s="360"/>
      <c r="C19" s="361"/>
      <c r="D19" s="360"/>
      <c r="E19" s="363"/>
      <c r="F19" s="362"/>
      <c r="G19" s="362" t="s">
        <v>77</v>
      </c>
      <c r="H19" s="362"/>
      <c r="I19" s="362"/>
      <c r="J19" s="362"/>
      <c r="K19" s="545"/>
      <c r="L19" s="364" t="s">
        <v>300</v>
      </c>
      <c r="M19" s="365" t="s">
        <v>78</v>
      </c>
      <c r="N19" s="364" t="s">
        <v>298</v>
      </c>
    </row>
    <row r="20" spans="1:14" s="5" customFormat="1">
      <c r="A20" s="360" t="s">
        <v>301</v>
      </c>
      <c r="B20" s="360" t="s">
        <v>301</v>
      </c>
      <c r="C20" s="361"/>
      <c r="D20" s="360"/>
      <c r="E20" s="363"/>
      <c r="F20" s="362"/>
      <c r="G20" s="362" t="s">
        <v>301</v>
      </c>
      <c r="H20" s="362"/>
      <c r="I20" s="363"/>
      <c r="J20" s="363"/>
      <c r="K20" s="545"/>
      <c r="L20" s="364" t="s">
        <v>302</v>
      </c>
      <c r="M20" s="365" t="s">
        <v>78</v>
      </c>
      <c r="N20" s="364" t="s">
        <v>385</v>
      </c>
    </row>
    <row r="21" spans="1:14">
      <c r="A21" s="360" t="s">
        <v>52</v>
      </c>
      <c r="B21" s="360"/>
      <c r="C21" s="360"/>
      <c r="D21" s="360"/>
      <c r="E21" s="362" t="s">
        <v>52</v>
      </c>
      <c r="F21" s="362" t="s">
        <v>52</v>
      </c>
      <c r="G21" s="363"/>
      <c r="H21" s="363"/>
      <c r="I21" s="362" t="s">
        <v>52</v>
      </c>
      <c r="J21" s="362" t="s">
        <v>52</v>
      </c>
      <c r="K21" s="545"/>
      <c r="L21" s="364" t="s">
        <v>113</v>
      </c>
      <c r="M21" s="365" t="s">
        <v>78</v>
      </c>
      <c r="N21" s="364" t="s">
        <v>93</v>
      </c>
    </row>
    <row r="22" spans="1:14">
      <c r="A22" s="360" t="s">
        <v>52</v>
      </c>
      <c r="B22" s="360"/>
      <c r="C22" s="360"/>
      <c r="D22" s="360"/>
      <c r="E22" s="362" t="s">
        <v>52</v>
      </c>
      <c r="F22" s="362" t="s">
        <v>52</v>
      </c>
      <c r="G22" s="363"/>
      <c r="H22" s="363"/>
      <c r="I22" s="362" t="s">
        <v>52</v>
      </c>
      <c r="J22" s="362" t="s">
        <v>52</v>
      </c>
      <c r="K22" s="545"/>
      <c r="L22" s="364" t="s">
        <v>114</v>
      </c>
      <c r="M22" s="365" t="s">
        <v>78</v>
      </c>
      <c r="N22" s="364" t="s">
        <v>93</v>
      </c>
    </row>
    <row r="23" spans="1:14">
      <c r="A23" s="360" t="s">
        <v>52</v>
      </c>
      <c r="B23" s="360"/>
      <c r="C23" s="360"/>
      <c r="D23" s="360"/>
      <c r="E23" s="362" t="s">
        <v>52</v>
      </c>
      <c r="F23" s="362" t="s">
        <v>52</v>
      </c>
      <c r="G23" s="363"/>
      <c r="H23" s="363"/>
      <c r="I23" s="362" t="s">
        <v>52</v>
      </c>
      <c r="J23" s="362" t="s">
        <v>52</v>
      </c>
      <c r="K23" s="545"/>
      <c r="L23" s="364" t="s">
        <v>115</v>
      </c>
      <c r="M23" s="365" t="s">
        <v>78</v>
      </c>
      <c r="N23" s="364" t="s">
        <v>93</v>
      </c>
    </row>
    <row r="24" spans="1:14">
      <c r="A24" s="360" t="s">
        <v>52</v>
      </c>
      <c r="B24" s="360"/>
      <c r="C24" s="360"/>
      <c r="D24" s="360"/>
      <c r="E24" s="362" t="s">
        <v>52</v>
      </c>
      <c r="F24" s="362" t="s">
        <v>52</v>
      </c>
      <c r="G24" s="363"/>
      <c r="H24" s="363"/>
      <c r="I24" s="362" t="s">
        <v>52</v>
      </c>
      <c r="J24" s="362" t="s">
        <v>52</v>
      </c>
      <c r="K24" s="545"/>
      <c r="L24" s="364" t="s">
        <v>116</v>
      </c>
      <c r="M24" s="365" t="s">
        <v>78</v>
      </c>
      <c r="N24" s="364" t="s">
        <v>93</v>
      </c>
    </row>
    <row r="25" spans="1:14">
      <c r="A25" s="368" t="s">
        <v>52</v>
      </c>
      <c r="B25" s="360"/>
      <c r="C25" s="360"/>
      <c r="D25" s="360"/>
      <c r="E25" s="368" t="s">
        <v>52</v>
      </c>
      <c r="F25" s="368" t="s">
        <v>52</v>
      </c>
      <c r="G25" s="363"/>
      <c r="H25" s="363"/>
      <c r="I25" s="368" t="s">
        <v>52</v>
      </c>
      <c r="J25" s="368" t="s">
        <v>52</v>
      </c>
      <c r="K25" s="545"/>
      <c r="L25" s="401" t="s">
        <v>386</v>
      </c>
      <c r="M25" s="402" t="s">
        <v>78</v>
      </c>
      <c r="N25" s="364"/>
    </row>
    <row r="26" spans="1:14" s="5" customFormat="1">
      <c r="A26" s="360" t="s">
        <v>52</v>
      </c>
      <c r="B26" s="360"/>
      <c r="C26" s="360"/>
      <c r="D26" s="360"/>
      <c r="E26" s="362" t="s">
        <v>52</v>
      </c>
      <c r="F26" s="362" t="s">
        <v>52</v>
      </c>
      <c r="G26" s="363"/>
      <c r="H26" s="363"/>
      <c r="I26" s="362" t="s">
        <v>52</v>
      </c>
      <c r="J26" s="362" t="s">
        <v>52</v>
      </c>
      <c r="K26" s="545"/>
      <c r="L26" s="364" t="s">
        <v>303</v>
      </c>
      <c r="M26" s="365" t="s">
        <v>387</v>
      </c>
      <c r="N26" s="364" t="s">
        <v>292</v>
      </c>
    </row>
    <row r="27" spans="1:14">
      <c r="A27" s="360" t="s">
        <v>52</v>
      </c>
      <c r="B27" s="360"/>
      <c r="C27" s="360"/>
      <c r="D27" s="360"/>
      <c r="E27" s="362" t="s">
        <v>52</v>
      </c>
      <c r="F27" s="362" t="s">
        <v>52</v>
      </c>
      <c r="G27" s="362"/>
      <c r="H27" s="362"/>
      <c r="I27" s="362" t="s">
        <v>52</v>
      </c>
      <c r="J27" s="362" t="s">
        <v>52</v>
      </c>
      <c r="K27" s="545"/>
      <c r="L27" s="364" t="s">
        <v>304</v>
      </c>
      <c r="M27" s="365" t="s">
        <v>78</v>
      </c>
      <c r="N27" s="380" t="s">
        <v>305</v>
      </c>
    </row>
    <row r="28" spans="1:14" s="23" customFormat="1">
      <c r="A28" s="360" t="s">
        <v>388</v>
      </c>
      <c r="B28" s="360" t="s">
        <v>388</v>
      </c>
      <c r="C28" s="361"/>
      <c r="D28" s="360"/>
      <c r="E28" s="361"/>
      <c r="F28" s="361"/>
      <c r="G28" s="360"/>
      <c r="H28" s="360"/>
      <c r="I28" s="361"/>
      <c r="J28" s="361"/>
      <c r="K28" s="546"/>
      <c r="L28" s="366" t="s">
        <v>57</v>
      </c>
      <c r="M28" s="367" t="s">
        <v>78</v>
      </c>
      <c r="N28" s="366" t="s">
        <v>389</v>
      </c>
    </row>
    <row r="29" spans="1:14" s="5" customFormat="1">
      <c r="A29" s="360" t="s">
        <v>52</v>
      </c>
      <c r="B29" s="360"/>
      <c r="C29" s="360"/>
      <c r="D29" s="360"/>
      <c r="E29" s="362" t="s">
        <v>52</v>
      </c>
      <c r="F29" s="362" t="s">
        <v>52</v>
      </c>
      <c r="G29" s="363"/>
      <c r="H29" s="363"/>
      <c r="I29" s="362" t="s">
        <v>52</v>
      </c>
      <c r="J29" s="362" t="s">
        <v>52</v>
      </c>
      <c r="K29" s="399" t="s">
        <v>390</v>
      </c>
      <c r="L29" s="364" t="s">
        <v>391</v>
      </c>
      <c r="M29" s="365" t="s">
        <v>295</v>
      </c>
      <c r="N29" s="364" t="s">
        <v>292</v>
      </c>
    </row>
    <row r="30" spans="1:14" s="5" customFormat="1">
      <c r="A30" s="360" t="s">
        <v>76</v>
      </c>
      <c r="B30" s="360" t="s">
        <v>76</v>
      </c>
      <c r="C30" s="361"/>
      <c r="D30" s="361"/>
      <c r="E30" s="362"/>
      <c r="F30" s="362"/>
      <c r="G30" s="362" t="s">
        <v>117</v>
      </c>
      <c r="H30" s="362"/>
      <c r="I30" s="363"/>
      <c r="J30" s="363"/>
      <c r="K30" s="544" t="s">
        <v>306</v>
      </c>
      <c r="L30" s="364" t="s">
        <v>118</v>
      </c>
      <c r="M30" s="365" t="s">
        <v>92</v>
      </c>
      <c r="N30" s="364" t="s">
        <v>392</v>
      </c>
    </row>
    <row r="31" spans="1:14" s="5" customFormat="1">
      <c r="A31" s="360" t="s">
        <v>76</v>
      </c>
      <c r="B31" s="360" t="s">
        <v>76</v>
      </c>
      <c r="C31" s="361"/>
      <c r="D31" s="361"/>
      <c r="E31" s="362"/>
      <c r="F31" s="362"/>
      <c r="G31" s="362" t="s">
        <v>117</v>
      </c>
      <c r="H31" s="362"/>
      <c r="I31" s="363"/>
      <c r="J31" s="363"/>
      <c r="K31" s="546"/>
      <c r="L31" s="364" t="s">
        <v>119</v>
      </c>
      <c r="M31" s="365" t="s">
        <v>92</v>
      </c>
      <c r="N31" s="364" t="s">
        <v>307</v>
      </c>
    </row>
    <row r="32" spans="1:14" s="5" customFormat="1">
      <c r="A32" s="360" t="s">
        <v>52</v>
      </c>
      <c r="B32" s="360"/>
      <c r="C32" s="360"/>
      <c r="D32" s="360"/>
      <c r="E32" s="362" t="s">
        <v>52</v>
      </c>
      <c r="F32" s="362" t="s">
        <v>52</v>
      </c>
      <c r="G32" s="363"/>
      <c r="H32" s="363"/>
      <c r="I32" s="362" t="s">
        <v>52</v>
      </c>
      <c r="J32" s="362" t="s">
        <v>52</v>
      </c>
      <c r="K32" s="544" t="s">
        <v>58</v>
      </c>
      <c r="L32" s="364" t="s">
        <v>59</v>
      </c>
      <c r="M32" s="365" t="s">
        <v>92</v>
      </c>
      <c r="N32" s="364" t="s">
        <v>93</v>
      </c>
    </row>
    <row r="33" spans="1:14" s="5" customFormat="1">
      <c r="A33" s="360"/>
      <c r="B33" s="360"/>
      <c r="C33" s="360"/>
      <c r="D33" s="360"/>
      <c r="E33" s="362"/>
      <c r="F33" s="362"/>
      <c r="G33" s="363"/>
      <c r="H33" s="363"/>
      <c r="I33" s="362"/>
      <c r="J33" s="362"/>
      <c r="K33" s="545"/>
      <c r="L33" s="364" t="s">
        <v>308</v>
      </c>
      <c r="M33" s="365" t="s">
        <v>92</v>
      </c>
      <c r="N33" s="364" t="s">
        <v>120</v>
      </c>
    </row>
    <row r="34" spans="1:14" s="5" customFormat="1">
      <c r="A34" s="360"/>
      <c r="B34" s="361"/>
      <c r="C34" s="361"/>
      <c r="D34" s="361"/>
      <c r="E34" s="363"/>
      <c r="F34" s="363"/>
      <c r="G34" s="362"/>
      <c r="H34" s="362"/>
      <c r="I34" s="363"/>
      <c r="J34" s="363"/>
      <c r="K34" s="546"/>
      <c r="L34" s="364" t="s">
        <v>121</v>
      </c>
      <c r="M34" s="365" t="s">
        <v>92</v>
      </c>
      <c r="N34" s="364" t="s">
        <v>120</v>
      </c>
    </row>
    <row r="35" spans="1:14" s="5" customFormat="1">
      <c r="A35" s="360" t="s">
        <v>52</v>
      </c>
      <c r="B35" s="361"/>
      <c r="C35" s="360"/>
      <c r="D35" s="360"/>
      <c r="E35" s="362" t="s">
        <v>52</v>
      </c>
      <c r="F35" s="362" t="s">
        <v>52</v>
      </c>
      <c r="G35" s="363"/>
      <c r="H35" s="363"/>
      <c r="I35" s="362" t="s">
        <v>52</v>
      </c>
      <c r="J35" s="362" t="s">
        <v>52</v>
      </c>
      <c r="K35" s="398" t="s">
        <v>122</v>
      </c>
      <c r="L35" s="364" t="s">
        <v>123</v>
      </c>
      <c r="M35" s="365" t="s">
        <v>92</v>
      </c>
      <c r="N35" s="364" t="s">
        <v>93</v>
      </c>
    </row>
    <row r="36" spans="1:14" s="5" customFormat="1">
      <c r="A36" s="360" t="s">
        <v>76</v>
      </c>
      <c r="B36" s="360" t="s">
        <v>76</v>
      </c>
      <c r="C36" s="361"/>
      <c r="D36" s="360"/>
      <c r="E36" s="362"/>
      <c r="F36" s="362"/>
      <c r="G36" s="362"/>
      <c r="H36" s="362"/>
      <c r="I36" s="363"/>
      <c r="J36" s="363"/>
      <c r="K36" s="544" t="s">
        <v>124</v>
      </c>
      <c r="L36" s="364" t="s">
        <v>309</v>
      </c>
      <c r="M36" s="365" t="s">
        <v>78</v>
      </c>
      <c r="N36" s="364" t="s">
        <v>125</v>
      </c>
    </row>
    <row r="37" spans="1:14" s="5" customFormat="1">
      <c r="A37" s="360" t="s">
        <v>76</v>
      </c>
      <c r="B37" s="360" t="s">
        <v>76</v>
      </c>
      <c r="C37" s="361"/>
      <c r="D37" s="361"/>
      <c r="E37" s="362"/>
      <c r="F37" s="362"/>
      <c r="G37" s="362" t="s">
        <v>310</v>
      </c>
      <c r="H37" s="362"/>
      <c r="I37" s="363"/>
      <c r="J37" s="363"/>
      <c r="K37" s="545"/>
      <c r="L37" s="364" t="s">
        <v>126</v>
      </c>
      <c r="M37" s="365" t="s">
        <v>78</v>
      </c>
      <c r="N37" s="364" t="s">
        <v>311</v>
      </c>
    </row>
    <row r="38" spans="1:14" s="5" customFormat="1">
      <c r="A38" s="360" t="s">
        <v>76</v>
      </c>
      <c r="B38" s="360" t="s">
        <v>76</v>
      </c>
      <c r="C38" s="361"/>
      <c r="D38" s="361"/>
      <c r="E38" s="362"/>
      <c r="F38" s="362"/>
      <c r="G38" s="362" t="s">
        <v>310</v>
      </c>
      <c r="H38" s="362"/>
      <c r="I38" s="363"/>
      <c r="J38" s="363"/>
      <c r="K38" s="545"/>
      <c r="L38" s="364" t="s">
        <v>312</v>
      </c>
      <c r="M38" s="365" t="s">
        <v>78</v>
      </c>
      <c r="N38" s="364" t="s">
        <v>311</v>
      </c>
    </row>
    <row r="39" spans="1:14" s="23" customFormat="1">
      <c r="A39" s="360"/>
      <c r="B39" s="361"/>
      <c r="C39" s="361"/>
      <c r="D39" s="361"/>
      <c r="E39" s="361"/>
      <c r="F39" s="361"/>
      <c r="G39" s="360"/>
      <c r="H39" s="360" t="s">
        <v>313</v>
      </c>
      <c r="I39" s="361"/>
      <c r="J39" s="361"/>
      <c r="K39" s="545"/>
      <c r="L39" s="366" t="s">
        <v>60</v>
      </c>
      <c r="M39" s="367" t="s">
        <v>78</v>
      </c>
      <c r="N39" s="366" t="s">
        <v>120</v>
      </c>
    </row>
    <row r="40" spans="1:14" s="5" customFormat="1">
      <c r="A40" s="360" t="s">
        <v>76</v>
      </c>
      <c r="B40" s="360" t="s">
        <v>76</v>
      </c>
      <c r="C40" s="361"/>
      <c r="D40" s="360"/>
      <c r="E40" s="362"/>
      <c r="F40" s="362"/>
      <c r="G40" s="362" t="s">
        <v>310</v>
      </c>
      <c r="H40" s="362"/>
      <c r="I40" s="363"/>
      <c r="J40" s="363"/>
      <c r="K40" s="545"/>
      <c r="L40" s="364" t="s">
        <v>127</v>
      </c>
      <c r="M40" s="365" t="s">
        <v>78</v>
      </c>
      <c r="N40" s="364" t="s">
        <v>311</v>
      </c>
    </row>
    <row r="41" spans="1:14" s="5" customFormat="1">
      <c r="A41" s="360" t="s">
        <v>76</v>
      </c>
      <c r="B41" s="360" t="s">
        <v>76</v>
      </c>
      <c r="C41" s="361"/>
      <c r="D41" s="361"/>
      <c r="E41" s="362"/>
      <c r="F41" s="362"/>
      <c r="G41" s="362" t="s">
        <v>76</v>
      </c>
      <c r="H41" s="362"/>
      <c r="I41" s="363"/>
      <c r="J41" s="363"/>
      <c r="K41" s="545"/>
      <c r="L41" s="364" t="s">
        <v>61</v>
      </c>
      <c r="M41" s="365" t="s">
        <v>78</v>
      </c>
      <c r="N41" s="364" t="s">
        <v>128</v>
      </c>
    </row>
    <row r="42" spans="1:14" s="5" customFormat="1">
      <c r="A42" s="360"/>
      <c r="B42" s="360" t="s">
        <v>117</v>
      </c>
      <c r="C42" s="361"/>
      <c r="D42" s="360"/>
      <c r="E42" s="362"/>
      <c r="F42" s="362"/>
      <c r="G42" s="362" t="s">
        <v>117</v>
      </c>
      <c r="H42" s="362"/>
      <c r="I42" s="363"/>
      <c r="J42" s="363"/>
      <c r="K42" s="545"/>
      <c r="L42" s="364" t="s">
        <v>129</v>
      </c>
      <c r="M42" s="365" t="s">
        <v>78</v>
      </c>
      <c r="N42" s="364" t="s">
        <v>130</v>
      </c>
    </row>
    <row r="43" spans="1:14" s="5" customFormat="1">
      <c r="A43" s="360"/>
      <c r="B43" s="361"/>
      <c r="C43" s="361"/>
      <c r="D43" s="361"/>
      <c r="E43" s="363"/>
      <c r="F43" s="363"/>
      <c r="G43" s="362"/>
      <c r="H43" s="362"/>
      <c r="I43" s="363"/>
      <c r="J43" s="363"/>
      <c r="K43" s="545"/>
      <c r="L43" s="364" t="s">
        <v>131</v>
      </c>
      <c r="M43" s="365" t="s">
        <v>78</v>
      </c>
      <c r="N43" s="364" t="s">
        <v>132</v>
      </c>
    </row>
    <row r="44" spans="1:14" s="5" customFormat="1">
      <c r="A44" s="360" t="s">
        <v>76</v>
      </c>
      <c r="B44" s="360" t="s">
        <v>76</v>
      </c>
      <c r="C44" s="361"/>
      <c r="D44" s="360"/>
      <c r="E44" s="363"/>
      <c r="F44" s="363"/>
      <c r="G44" s="362"/>
      <c r="H44" s="362"/>
      <c r="I44" s="363"/>
      <c r="J44" s="363"/>
      <c r="K44" s="545"/>
      <c r="L44" s="364" t="s">
        <v>133</v>
      </c>
      <c r="M44" s="365" t="s">
        <v>78</v>
      </c>
      <c r="N44" s="364" t="s">
        <v>125</v>
      </c>
    </row>
    <row r="45" spans="1:14" s="5" customFormat="1">
      <c r="A45" s="360"/>
      <c r="B45" s="360"/>
      <c r="C45" s="361"/>
      <c r="D45" s="360"/>
      <c r="E45" s="363"/>
      <c r="F45" s="363"/>
      <c r="G45" s="362"/>
      <c r="H45" s="362"/>
      <c r="I45" s="363"/>
      <c r="J45" s="363"/>
      <c r="K45" s="544" t="s">
        <v>315</v>
      </c>
      <c r="L45" s="364" t="s">
        <v>316</v>
      </c>
      <c r="M45" s="365" t="s">
        <v>78</v>
      </c>
      <c r="N45" s="364" t="s">
        <v>314</v>
      </c>
    </row>
    <row r="46" spans="1:14" s="5" customFormat="1">
      <c r="A46" s="360"/>
      <c r="B46" s="360"/>
      <c r="C46" s="361"/>
      <c r="D46" s="360"/>
      <c r="E46" s="363"/>
      <c r="F46" s="363"/>
      <c r="G46" s="362"/>
      <c r="H46" s="362"/>
      <c r="I46" s="363"/>
      <c r="J46" s="363"/>
      <c r="K46" s="546"/>
      <c r="L46" s="364" t="s">
        <v>393</v>
      </c>
      <c r="M46" s="365" t="s">
        <v>78</v>
      </c>
      <c r="N46" s="364" t="s">
        <v>314</v>
      </c>
    </row>
    <row r="47" spans="1:14" s="5" customFormat="1">
      <c r="A47" s="360" t="s">
        <v>52</v>
      </c>
      <c r="B47" s="361"/>
      <c r="C47" s="369"/>
      <c r="D47" s="360"/>
      <c r="E47" s="362" t="s">
        <v>52</v>
      </c>
      <c r="F47" s="362" t="s">
        <v>52</v>
      </c>
      <c r="G47" s="363"/>
      <c r="H47" s="363"/>
      <c r="I47" s="362" t="s">
        <v>52</v>
      </c>
      <c r="J47" s="362" t="s">
        <v>52</v>
      </c>
      <c r="K47" s="370" t="s">
        <v>62</v>
      </c>
      <c r="L47" s="364" t="s">
        <v>134</v>
      </c>
      <c r="M47" s="365" t="s">
        <v>92</v>
      </c>
      <c r="N47" s="364" t="s">
        <v>93</v>
      </c>
    </row>
    <row r="48" spans="1:14">
      <c r="A48" s="360" t="s">
        <v>52</v>
      </c>
      <c r="B48" s="361"/>
      <c r="C48" s="360"/>
      <c r="D48" s="360"/>
      <c r="E48" s="362" t="s">
        <v>52</v>
      </c>
      <c r="F48" s="362" t="s">
        <v>52</v>
      </c>
      <c r="G48" s="363"/>
      <c r="H48" s="363"/>
      <c r="I48" s="362" t="s">
        <v>52</v>
      </c>
      <c r="J48" s="362" t="s">
        <v>52</v>
      </c>
      <c r="K48" s="544" t="s">
        <v>135</v>
      </c>
      <c r="L48" s="364" t="s">
        <v>136</v>
      </c>
      <c r="M48" s="365" t="s">
        <v>78</v>
      </c>
      <c r="N48" s="364" t="s">
        <v>93</v>
      </c>
    </row>
    <row r="49" spans="1:14">
      <c r="A49" s="360" t="s">
        <v>52</v>
      </c>
      <c r="B49" s="361"/>
      <c r="C49" s="360"/>
      <c r="D49" s="360"/>
      <c r="E49" s="362" t="s">
        <v>52</v>
      </c>
      <c r="F49" s="362" t="s">
        <v>52</v>
      </c>
      <c r="G49" s="363"/>
      <c r="H49" s="363"/>
      <c r="I49" s="362" t="s">
        <v>52</v>
      </c>
      <c r="J49" s="362" t="s">
        <v>52</v>
      </c>
      <c r="K49" s="545"/>
      <c r="L49" s="364" t="s">
        <v>137</v>
      </c>
      <c r="M49" s="365" t="s">
        <v>78</v>
      </c>
      <c r="N49" s="364" t="s">
        <v>93</v>
      </c>
    </row>
    <row r="50" spans="1:14">
      <c r="A50" s="360" t="s">
        <v>52</v>
      </c>
      <c r="B50" s="361"/>
      <c r="C50" s="360"/>
      <c r="D50" s="360"/>
      <c r="E50" s="362" t="s">
        <v>52</v>
      </c>
      <c r="F50" s="362" t="s">
        <v>52</v>
      </c>
      <c r="G50" s="363"/>
      <c r="H50" s="363"/>
      <c r="I50" s="362" t="s">
        <v>52</v>
      </c>
      <c r="J50" s="362" t="s">
        <v>52</v>
      </c>
      <c r="K50" s="545"/>
      <c r="L50" s="364" t="s">
        <v>138</v>
      </c>
      <c r="M50" s="365" t="s">
        <v>78</v>
      </c>
      <c r="N50" s="364" t="s">
        <v>93</v>
      </c>
    </row>
    <row r="51" spans="1:14">
      <c r="A51" s="360" t="s">
        <v>52</v>
      </c>
      <c r="B51" s="361"/>
      <c r="C51" s="360"/>
      <c r="D51" s="360"/>
      <c r="E51" s="362" t="s">
        <v>52</v>
      </c>
      <c r="F51" s="362" t="s">
        <v>52</v>
      </c>
      <c r="G51" s="363"/>
      <c r="H51" s="363"/>
      <c r="I51" s="362" t="s">
        <v>52</v>
      </c>
      <c r="J51" s="362" t="s">
        <v>52</v>
      </c>
      <c r="K51" s="545"/>
      <c r="L51" s="364" t="s">
        <v>139</v>
      </c>
      <c r="M51" s="365" t="s">
        <v>78</v>
      </c>
      <c r="N51" s="364" t="s">
        <v>394</v>
      </c>
    </row>
    <row r="52" spans="1:14">
      <c r="A52" s="360" t="s">
        <v>52</v>
      </c>
      <c r="B52" s="361"/>
      <c r="C52" s="360"/>
      <c r="D52" s="360"/>
      <c r="E52" s="362"/>
      <c r="F52" s="362"/>
      <c r="G52" s="363"/>
      <c r="H52" s="363"/>
      <c r="I52" s="362" t="s">
        <v>52</v>
      </c>
      <c r="J52" s="362" t="s">
        <v>52</v>
      </c>
      <c r="K52" s="545"/>
      <c r="L52" s="364" t="s">
        <v>140</v>
      </c>
      <c r="M52" s="365" t="s">
        <v>78</v>
      </c>
      <c r="N52" s="364" t="s">
        <v>93</v>
      </c>
    </row>
    <row r="53" spans="1:14">
      <c r="A53" s="360" t="s">
        <v>52</v>
      </c>
      <c r="B53" s="361"/>
      <c r="C53" s="360"/>
      <c r="D53" s="360"/>
      <c r="E53" s="362" t="s">
        <v>52</v>
      </c>
      <c r="F53" s="362" t="s">
        <v>52</v>
      </c>
      <c r="G53" s="362"/>
      <c r="H53" s="362"/>
      <c r="I53" s="362" t="s">
        <v>52</v>
      </c>
      <c r="J53" s="362" t="s">
        <v>52</v>
      </c>
      <c r="K53" s="545"/>
      <c r="L53" s="364" t="s">
        <v>141</v>
      </c>
      <c r="M53" s="365" t="s">
        <v>78</v>
      </c>
      <c r="N53" s="364" t="s">
        <v>292</v>
      </c>
    </row>
    <row r="54" spans="1:14">
      <c r="A54" s="360"/>
      <c r="B54" s="361"/>
      <c r="C54" s="360" t="s">
        <v>142</v>
      </c>
      <c r="D54" s="360"/>
      <c r="E54" s="362" t="s">
        <v>142</v>
      </c>
      <c r="F54" s="362"/>
      <c r="G54" s="363"/>
      <c r="H54" s="363"/>
      <c r="I54" s="362"/>
      <c r="J54" s="362"/>
      <c r="K54" s="371" t="s">
        <v>63</v>
      </c>
      <c r="L54" s="364" t="s">
        <v>143</v>
      </c>
      <c r="M54" s="365" t="s">
        <v>92</v>
      </c>
      <c r="N54" s="364" t="s">
        <v>144</v>
      </c>
    </row>
    <row r="55" spans="1:14">
      <c r="A55" s="360" t="s">
        <v>52</v>
      </c>
      <c r="B55" s="361"/>
      <c r="C55" s="360"/>
      <c r="D55" s="360"/>
      <c r="E55" s="362" t="s">
        <v>52</v>
      </c>
      <c r="F55" s="362" t="s">
        <v>52</v>
      </c>
      <c r="G55" s="363"/>
      <c r="H55" s="363"/>
      <c r="I55" s="362" t="s">
        <v>52</v>
      </c>
      <c r="J55" s="362" t="s">
        <v>52</v>
      </c>
      <c r="K55" s="371" t="s">
        <v>64</v>
      </c>
      <c r="L55" s="364" t="s">
        <v>145</v>
      </c>
      <c r="M55" s="365" t="s">
        <v>92</v>
      </c>
      <c r="N55" s="364" t="s">
        <v>93</v>
      </c>
    </row>
    <row r="56" spans="1:14">
      <c r="A56" s="360"/>
      <c r="B56" s="361"/>
      <c r="C56" s="360" t="s">
        <v>395</v>
      </c>
      <c r="D56" s="360"/>
      <c r="E56" s="363"/>
      <c r="F56" s="363"/>
      <c r="G56" s="363"/>
      <c r="H56" s="363"/>
      <c r="I56" s="362"/>
      <c r="J56" s="362"/>
      <c r="K56" s="371" t="s">
        <v>396</v>
      </c>
      <c r="L56" s="364" t="s">
        <v>397</v>
      </c>
      <c r="M56" s="365" t="s">
        <v>398</v>
      </c>
      <c r="N56" s="364" t="s">
        <v>147</v>
      </c>
    </row>
    <row r="57" spans="1:14" s="4" customFormat="1">
      <c r="A57" s="372"/>
      <c r="B57" s="373"/>
      <c r="C57" s="360" t="s">
        <v>146</v>
      </c>
      <c r="D57" s="372"/>
      <c r="E57" s="374"/>
      <c r="F57" s="374"/>
      <c r="G57" s="374"/>
      <c r="H57" s="374"/>
      <c r="I57" s="375"/>
      <c r="J57" s="375"/>
      <c r="K57" s="371" t="s">
        <v>399</v>
      </c>
      <c r="L57" s="364" t="s">
        <v>400</v>
      </c>
      <c r="M57" s="365" t="s">
        <v>78</v>
      </c>
      <c r="N57" s="364" t="s">
        <v>147</v>
      </c>
    </row>
    <row r="58" spans="1:14">
      <c r="A58" s="376"/>
      <c r="B58" s="376"/>
      <c r="C58" s="376"/>
      <c r="D58" s="376"/>
      <c r="E58" s="377"/>
      <c r="F58" s="377"/>
      <c r="G58" s="377"/>
      <c r="H58" s="377"/>
      <c r="I58" s="377"/>
      <c r="J58" s="378"/>
      <c r="K58" s="377"/>
      <c r="L58" s="377"/>
      <c r="M58" s="377"/>
      <c r="N58" s="377"/>
    </row>
  </sheetData>
  <sheetProtection algorithmName="SHA-512" hashValue="MXJPyOvTLm74/NlR12ATKnECiCXVyKj/UfhTpR9YcytP3nrC3khmEh8Z6j2Q4pD3oB+KGYFvukPTLu0Bq90d8g==" saltValue="xIkYNVO7m3G9IFWNwMFTiA==" spinCount="100000" sheet="1" objects="1" scenarios="1"/>
  <mergeCells count="9">
    <mergeCell ref="K3:K6"/>
    <mergeCell ref="K7:K10"/>
    <mergeCell ref="K45:K46"/>
    <mergeCell ref="K48:K53"/>
    <mergeCell ref="K12:K14"/>
    <mergeCell ref="K16:K28"/>
    <mergeCell ref="K36:K44"/>
    <mergeCell ref="K30:K31"/>
    <mergeCell ref="K32:K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6"/>
  <sheetViews>
    <sheetView zoomScale="80" zoomScaleNormal="80" workbookViewId="0">
      <selection activeCell="C6" sqref="C6"/>
    </sheetView>
  </sheetViews>
  <sheetFormatPr defaultColWidth="9" defaultRowHeight="14.25"/>
  <cols>
    <col min="1" max="1" width="6.44140625" style="111" customWidth="1"/>
    <col min="2" max="2" width="11.44140625" style="111" customWidth="1"/>
    <col min="3" max="3" width="128.109375" style="111" bestFit="1" customWidth="1"/>
    <col min="4" max="16384" width="9" style="111"/>
  </cols>
  <sheetData>
    <row r="1" spans="1:3" ht="30.75" thickBot="1">
      <c r="A1" s="109" t="s">
        <v>201</v>
      </c>
      <c r="B1" s="109" t="s">
        <v>202</v>
      </c>
      <c r="C1" s="110" t="s">
        <v>203</v>
      </c>
    </row>
    <row r="2" spans="1:3" ht="20.25" customHeight="1" thickTop="1" thickBot="1">
      <c r="A2" s="547" t="s">
        <v>204</v>
      </c>
      <c r="B2" s="112" t="s">
        <v>205</v>
      </c>
      <c r="C2" s="113" t="s">
        <v>206</v>
      </c>
    </row>
    <row r="3" spans="1:3" ht="20.25" customHeight="1" thickBot="1">
      <c r="A3" s="548"/>
      <c r="B3" s="114" t="s">
        <v>207</v>
      </c>
      <c r="C3" s="115" t="s">
        <v>208</v>
      </c>
    </row>
    <row r="4" spans="1:3" ht="20.25" customHeight="1" thickBot="1">
      <c r="A4" s="548"/>
      <c r="B4" s="116" t="s">
        <v>209</v>
      </c>
      <c r="C4" s="117" t="s">
        <v>210</v>
      </c>
    </row>
    <row r="5" spans="1:3" ht="20.25" customHeight="1" thickBot="1">
      <c r="A5" s="548"/>
      <c r="B5" s="114" t="s">
        <v>170</v>
      </c>
      <c r="C5" s="115" t="s">
        <v>171</v>
      </c>
    </row>
    <row r="6" spans="1:3" ht="20.25" customHeight="1" thickBot="1">
      <c r="A6" s="548"/>
      <c r="B6" s="116" t="s">
        <v>211</v>
      </c>
      <c r="C6" s="117" t="s">
        <v>212</v>
      </c>
    </row>
    <row r="7" spans="1:3" ht="20.25" customHeight="1" thickBot="1">
      <c r="A7" s="548"/>
      <c r="B7" s="114" t="s">
        <v>213</v>
      </c>
      <c r="C7" s="115" t="s">
        <v>214</v>
      </c>
    </row>
    <row r="8" spans="1:3" ht="20.25" customHeight="1" thickBot="1">
      <c r="A8" s="548"/>
      <c r="B8" s="116" t="s">
        <v>215</v>
      </c>
      <c r="C8" s="117" t="s">
        <v>172</v>
      </c>
    </row>
    <row r="9" spans="1:3" ht="20.25" customHeight="1" thickBot="1">
      <c r="A9" s="548"/>
      <c r="B9" s="114" t="s">
        <v>216</v>
      </c>
      <c r="C9" s="115" t="s">
        <v>217</v>
      </c>
    </row>
    <row r="10" spans="1:3" ht="20.25" customHeight="1" thickBot="1">
      <c r="A10" s="548"/>
      <c r="B10" s="116" t="s">
        <v>218</v>
      </c>
      <c r="C10" s="117" t="s">
        <v>219</v>
      </c>
    </row>
    <row r="11" spans="1:3" ht="20.25" customHeight="1" thickBot="1">
      <c r="A11" s="549"/>
      <c r="B11" s="114" t="s">
        <v>220</v>
      </c>
      <c r="C11" s="115" t="s">
        <v>221</v>
      </c>
    </row>
    <row r="13" spans="1:3" ht="15" thickBot="1"/>
    <row r="14" spans="1:3" ht="30.75" thickBot="1">
      <c r="A14" s="109" t="s">
        <v>201</v>
      </c>
      <c r="B14" s="109" t="s">
        <v>202</v>
      </c>
      <c r="C14" s="110" t="s">
        <v>203</v>
      </c>
    </row>
    <row r="15" spans="1:3" ht="20.25" customHeight="1" thickTop="1" thickBot="1">
      <c r="A15" s="550" t="s">
        <v>173</v>
      </c>
      <c r="B15" s="553" t="s">
        <v>174</v>
      </c>
      <c r="C15" s="113" t="s">
        <v>222</v>
      </c>
    </row>
    <row r="16" spans="1:3" ht="20.25" customHeight="1" thickBot="1">
      <c r="A16" s="551"/>
      <c r="B16" s="554"/>
      <c r="C16" s="115" t="s">
        <v>175</v>
      </c>
    </row>
    <row r="17" spans="1:3" ht="20.25" customHeight="1" thickBot="1">
      <c r="A17" s="551"/>
      <c r="B17" s="116" t="s">
        <v>176</v>
      </c>
      <c r="C17" s="117" t="s">
        <v>177</v>
      </c>
    </row>
    <row r="18" spans="1:3" ht="20.25" customHeight="1" thickBot="1">
      <c r="A18" s="551"/>
      <c r="B18" s="114" t="s">
        <v>178</v>
      </c>
      <c r="C18" s="115" t="s">
        <v>179</v>
      </c>
    </row>
    <row r="19" spans="1:3" ht="20.25" customHeight="1" thickBot="1">
      <c r="A19" s="551"/>
      <c r="B19" s="116" t="s">
        <v>180</v>
      </c>
      <c r="C19" s="117" t="s">
        <v>181</v>
      </c>
    </row>
    <row r="20" spans="1:3" ht="20.25" customHeight="1" thickBot="1">
      <c r="A20" s="551"/>
      <c r="B20" s="114" t="s">
        <v>182</v>
      </c>
      <c r="C20" s="115" t="s">
        <v>183</v>
      </c>
    </row>
    <row r="21" spans="1:3" ht="20.25" customHeight="1" thickBot="1">
      <c r="A21" s="551"/>
      <c r="B21" s="116" t="s">
        <v>184</v>
      </c>
      <c r="C21" s="117" t="s">
        <v>185</v>
      </c>
    </row>
    <row r="22" spans="1:3" ht="15" thickBot="1">
      <c r="A22" s="551"/>
      <c r="B22" s="114" t="s">
        <v>186</v>
      </c>
      <c r="C22" s="115" t="s">
        <v>187</v>
      </c>
    </row>
    <row r="23" spans="1:3" ht="20.25" customHeight="1" thickBot="1">
      <c r="A23" s="551"/>
      <c r="B23" s="116" t="s">
        <v>188</v>
      </c>
      <c r="C23" s="117" t="s">
        <v>189</v>
      </c>
    </row>
    <row r="24" spans="1:3" ht="20.25" customHeight="1" thickBot="1">
      <c r="A24" s="551"/>
      <c r="B24" s="114" t="s">
        <v>190</v>
      </c>
      <c r="C24" s="115" t="s">
        <v>191</v>
      </c>
    </row>
    <row r="25" spans="1:3" ht="20.25" customHeight="1" thickBot="1">
      <c r="A25" s="551"/>
      <c r="B25" s="116" t="s">
        <v>192</v>
      </c>
      <c r="C25" s="117" t="s">
        <v>193</v>
      </c>
    </row>
    <row r="26" spans="1:3" ht="20.25" customHeight="1" thickBot="1">
      <c r="A26" s="552"/>
      <c r="B26" s="114" t="s">
        <v>194</v>
      </c>
      <c r="C26" s="115" t="s">
        <v>195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AEU7-EU &amp; MED DIRECT-TCTT</vt:lpstr>
      <vt:lpstr>AEW6-MED DIRECT-CMIT</vt:lpstr>
      <vt:lpstr>NORTH EUROPE via SIN</vt:lpstr>
      <vt:lpstr>MED-ADRIATIC SEA-BLACK SEA</vt:lpstr>
      <vt:lpstr>EU via ROT&amp;HAM</vt:lpstr>
      <vt:lpstr>MED non base port</vt:lpstr>
      <vt:lpstr>FEEDER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Nguyen Thi Yen Nhi (VN)</cp:lastModifiedBy>
  <cp:lastPrinted>2018-05-07T02:08:57Z</cp:lastPrinted>
  <dcterms:created xsi:type="dcterms:W3CDTF">1999-08-17T08:14:37Z</dcterms:created>
  <dcterms:modified xsi:type="dcterms:W3CDTF">2021-05-24T04:09:17Z</dcterms:modified>
</cp:coreProperties>
</file>